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 firstSheet="30" activeTab="36"/>
  </bookViews>
  <sheets>
    <sheet name="Zvejnieku 14" sheetId="1" r:id="rId1"/>
    <sheet name="Celtnieku 4" sheetId="2" r:id="rId2"/>
    <sheet name="Celtnieku 4a" sheetId="3" r:id="rId3"/>
    <sheet name="Zvejnieku 16" sheetId="4" r:id="rId4"/>
    <sheet name="Zvejnieku 18" sheetId="5" r:id="rId5"/>
    <sheet name="Strauta 3" sheetId="6" r:id="rId6"/>
    <sheet name="Strauta 6" sheetId="7" r:id="rId7"/>
    <sheet name="Strauta 8" sheetId="8" r:id="rId8"/>
    <sheet name="Strauta 15.17" sheetId="9" r:id="rId9"/>
    <sheet name="Strauta 17" sheetId="10" r:id="rId10"/>
    <sheet name="Kosmonautu 2" sheetId="11" r:id="rId11"/>
    <sheet name="Kosmonautu 5" sheetId="12" r:id="rId12"/>
    <sheet name="Kosmonautu 6" sheetId="13" r:id="rId13"/>
    <sheet name="Kosmonautu 7" sheetId="14" r:id="rId14"/>
    <sheet name="Kosmonautu 8" sheetId="15" r:id="rId15"/>
    <sheet name="Kosmonautu 9" sheetId="16" r:id="rId16"/>
    <sheet name="Kosmonautu 10" sheetId="17" r:id="rId17"/>
    <sheet name="Kosmonautu 11" sheetId="18" r:id="rId18"/>
    <sheet name="Kosmonautu 13" sheetId="19" r:id="rId19"/>
    <sheet name="Kosmonautu 16" sheetId="20" r:id="rId20"/>
    <sheet name="Kosmonautu 20" sheetId="21" r:id="rId21"/>
    <sheet name="Miera 7" sheetId="22" r:id="rId22"/>
    <sheet name="Miera 12" sheetId="23" r:id="rId23"/>
    <sheet name="Selgas 3" sheetId="25" r:id="rId24"/>
    <sheet name="Selgas 16" sheetId="27" r:id="rId25"/>
    <sheet name="Selgas 31" sheetId="28" r:id="rId26"/>
    <sheet name="Jūras 2" sheetId="29" r:id="rId27"/>
    <sheet name="Jūras 5" sheetId="30" r:id="rId28"/>
    <sheet name="Jūras 7" sheetId="31" r:id="rId29"/>
    <sheet name="Fabrikas māja" sheetId="32" r:id="rId30"/>
    <sheet name="Lakšas" sheetId="34" r:id="rId31"/>
    <sheet name="Jaunciemi" sheetId="36" r:id="rId32"/>
    <sheet name="Talsu 12" sheetId="39" r:id="rId33"/>
    <sheet name="Torņa 5" sheetId="40" r:id="rId34"/>
    <sheet name="Plūdoņa 8" sheetId="41" r:id="rId35"/>
    <sheet name="Plūdoņa 10" sheetId="42" r:id="rId36"/>
    <sheet name="Dravas" sheetId="46" r:id="rId37"/>
  </sheets>
  <calcPr calcId="125725"/>
</workbook>
</file>

<file path=xl/calcChain.xml><?xml version="1.0" encoding="utf-8"?>
<calcChain xmlns="http://schemas.openxmlformats.org/spreadsheetml/2006/main">
  <c r="I38" i="32"/>
  <c r="I27"/>
  <c r="I38" i="34"/>
  <c r="I38" i="36"/>
  <c r="I38" i="46"/>
  <c r="I38" i="42"/>
  <c r="I38" i="41"/>
  <c r="I37" i="40"/>
  <c r="I37" i="39"/>
  <c r="I37" i="31"/>
  <c r="I37" i="30"/>
  <c r="I37" i="29"/>
  <c r="I37" i="28"/>
  <c r="I37" i="27"/>
  <c r="I38" i="25"/>
  <c r="I38" i="22"/>
  <c r="I38" i="21"/>
  <c r="I37" i="20"/>
  <c r="I38" i="19"/>
  <c r="I37" i="18"/>
  <c r="I38" i="16"/>
  <c r="I37" i="15"/>
  <c r="I37" i="14"/>
  <c r="I37" i="13"/>
  <c r="I37" i="12"/>
  <c r="I37" i="11"/>
  <c r="I37" i="10"/>
  <c r="I37" i="8"/>
  <c r="I37" i="5"/>
  <c r="I15" i="7"/>
  <c r="I15" i="46"/>
  <c r="H20"/>
  <c r="I20"/>
  <c r="G15"/>
  <c r="I27"/>
  <c r="H27"/>
  <c r="G27"/>
  <c r="G20"/>
  <c r="I19"/>
  <c r="H19"/>
  <c r="H15"/>
  <c r="I15" i="22"/>
  <c r="G15"/>
  <c r="I15" i="36"/>
  <c r="G15"/>
  <c r="I15" i="34"/>
  <c r="G15"/>
  <c r="I15" i="25"/>
  <c r="G15"/>
  <c r="I15" i="9"/>
  <c r="G15"/>
  <c r="I15" i="41"/>
  <c r="G15"/>
  <c r="I15" i="42"/>
  <c r="G15"/>
  <c r="G15" i="1"/>
  <c r="F15"/>
  <c r="I15" i="19"/>
  <c r="G15"/>
  <c r="I15" i="16"/>
  <c r="G15"/>
  <c r="I20" i="22"/>
  <c r="I15" i="23"/>
  <c r="G15"/>
  <c r="I20" i="32"/>
  <c r="I15"/>
  <c r="G15"/>
  <c r="I15" i="3"/>
  <c r="G15"/>
  <c r="I19" i="12"/>
  <c r="I26" i="28"/>
  <c r="G26" i="1"/>
  <c r="G20"/>
  <c r="F26"/>
  <c r="F20"/>
  <c r="H20" i="25"/>
  <c r="I20"/>
  <c r="H18" i="40"/>
  <c r="H19"/>
  <c r="I19"/>
  <c r="G19"/>
  <c r="G15" i="7"/>
  <c r="H19" i="11"/>
  <c r="I19"/>
  <c r="H19" i="29"/>
  <c r="I19"/>
  <c r="G19" i="11"/>
  <c r="H27" i="34"/>
  <c r="H19" s="1"/>
  <c r="I27"/>
  <c r="I19" s="1"/>
  <c r="G20"/>
  <c r="G27"/>
  <c r="H27" i="32"/>
  <c r="I19"/>
  <c r="G20"/>
  <c r="G27"/>
  <c r="H27" i="36"/>
  <c r="I27"/>
  <c r="H19"/>
  <c r="I19"/>
  <c r="G20"/>
  <c r="G27"/>
  <c r="H26" i="31"/>
  <c r="I26"/>
  <c r="G19"/>
  <c r="G26"/>
  <c r="H26" i="30"/>
  <c r="I26"/>
  <c r="G26"/>
  <c r="G19"/>
  <c r="I26" i="29"/>
  <c r="G19"/>
  <c r="G26"/>
  <c r="G18" s="1"/>
  <c r="H27" i="25"/>
  <c r="I27"/>
  <c r="G20"/>
  <c r="G27"/>
  <c r="I19" i="39"/>
  <c r="H26"/>
  <c r="I26"/>
  <c r="G19"/>
  <c r="G26"/>
  <c r="I20" i="23"/>
  <c r="I27"/>
  <c r="G20"/>
  <c r="G27"/>
  <c r="I27" i="22"/>
  <c r="G20"/>
  <c r="G27"/>
  <c r="H19" i="17"/>
  <c r="I19"/>
  <c r="I26"/>
  <c r="G19"/>
  <c r="G26"/>
  <c r="H19" i="15"/>
  <c r="I19"/>
  <c r="I26"/>
  <c r="G26"/>
  <c r="G19"/>
  <c r="I26" i="14"/>
  <c r="G26"/>
  <c r="G19"/>
  <c r="G19" i="13"/>
  <c r="H26"/>
  <c r="I26"/>
  <c r="G26"/>
  <c r="H26" i="12"/>
  <c r="I26"/>
  <c r="G19"/>
  <c r="G26"/>
  <c r="I26" i="11"/>
  <c r="I18" s="1"/>
  <c r="G26"/>
  <c r="G19" i="27"/>
  <c r="H26"/>
  <c r="I26"/>
  <c r="G26"/>
  <c r="H19" i="28"/>
  <c r="I19"/>
  <c r="G19"/>
  <c r="G19" i="18"/>
  <c r="H26"/>
  <c r="I26"/>
  <c r="G26"/>
  <c r="G20" i="19"/>
  <c r="H27"/>
  <c r="I27"/>
  <c r="G27"/>
  <c r="G19" i="20"/>
  <c r="H26"/>
  <c r="I26"/>
  <c r="G26"/>
  <c r="G20" i="21"/>
  <c r="H27"/>
  <c r="I27"/>
  <c r="G27"/>
  <c r="G20" i="42"/>
  <c r="H27"/>
  <c r="I27"/>
  <c r="G27"/>
  <c r="G20" i="41"/>
  <c r="H27"/>
  <c r="I27"/>
  <c r="G27"/>
  <c r="G19" i="10"/>
  <c r="H26"/>
  <c r="I26"/>
  <c r="G26"/>
  <c r="H26" i="8"/>
  <c r="H18" s="1"/>
  <c r="I26"/>
  <c r="G26"/>
  <c r="H20" i="7"/>
  <c r="I20"/>
  <c r="G20"/>
  <c r="H27"/>
  <c r="I27"/>
  <c r="G27"/>
  <c r="G19" s="1"/>
  <c r="G20" i="9"/>
  <c r="H27"/>
  <c r="I27"/>
  <c r="G27"/>
  <c r="H26" i="40"/>
  <c r="I26"/>
  <c r="G26"/>
  <c r="G18" s="1"/>
  <c r="H27" i="16"/>
  <c r="I27"/>
  <c r="G27"/>
  <c r="G20"/>
  <c r="I20" i="42"/>
  <c r="I19" s="1"/>
  <c r="H26" i="28"/>
  <c r="H18"/>
  <c r="G26"/>
  <c r="H21" i="40"/>
  <c r="I20" i="9"/>
  <c r="H26" i="6"/>
  <c r="I26"/>
  <c r="H21"/>
  <c r="I21"/>
  <c r="H18"/>
  <c r="I18"/>
  <c r="I37" s="1"/>
  <c r="G21"/>
  <c r="G26"/>
  <c r="H26" i="5"/>
  <c r="I26"/>
  <c r="H21"/>
  <c r="I21"/>
  <c r="H18"/>
  <c r="I18"/>
  <c r="G26"/>
  <c r="G21"/>
  <c r="H26" i="4"/>
  <c r="I26"/>
  <c r="H21"/>
  <c r="I21"/>
  <c r="I18" s="1"/>
  <c r="I37" s="1"/>
  <c r="G26"/>
  <c r="G21"/>
  <c r="H27" i="3"/>
  <c r="I27"/>
  <c r="H22"/>
  <c r="I22"/>
  <c r="H19"/>
  <c r="I19"/>
  <c r="I38" s="1"/>
  <c r="G22"/>
  <c r="G27"/>
  <c r="I26" i="2"/>
  <c r="I21"/>
  <c r="G26"/>
  <c r="G21"/>
  <c r="G19" i="8"/>
  <c r="H19" i="42"/>
  <c r="H15"/>
  <c r="I20" i="41"/>
  <c r="G19"/>
  <c r="H19"/>
  <c r="H15"/>
  <c r="H15" i="40"/>
  <c r="I18" i="39"/>
  <c r="H18"/>
  <c r="H15"/>
  <c r="H15" i="36"/>
  <c r="H15" i="34"/>
  <c r="H19" i="32"/>
  <c r="H15"/>
  <c r="I19" i="31"/>
  <c r="I18" s="1"/>
  <c r="H18"/>
  <c r="H15"/>
  <c r="I19" i="30"/>
  <c r="I18" s="1"/>
  <c r="G18"/>
  <c r="H18"/>
  <c r="H15"/>
  <c r="H26" i="29"/>
  <c r="H18" s="1"/>
  <c r="I18"/>
  <c r="H15"/>
  <c r="G18" i="28"/>
  <c r="H15"/>
  <c r="I19" i="27"/>
  <c r="H18"/>
  <c r="H15"/>
  <c r="I19" i="25"/>
  <c r="H19"/>
  <c r="H15"/>
  <c r="H27" i="23"/>
  <c r="H19" s="1"/>
  <c r="H15"/>
  <c r="I19" i="22"/>
  <c r="H27"/>
  <c r="H19" s="1"/>
  <c r="H15"/>
  <c r="H19" i="21"/>
  <c r="I20"/>
  <c r="G19"/>
  <c r="H16"/>
  <c r="I19" i="20"/>
  <c r="G18"/>
  <c r="H18"/>
  <c r="H15"/>
  <c r="H19" i="19"/>
  <c r="I20"/>
  <c r="H15"/>
  <c r="I19" i="18"/>
  <c r="H18"/>
  <c r="H15"/>
  <c r="H26" i="17"/>
  <c r="H18" s="1"/>
  <c r="H15"/>
  <c r="I20" i="16"/>
  <c r="H19"/>
  <c r="H15"/>
  <c r="I18" i="15"/>
  <c r="H26"/>
  <c r="H18" s="1"/>
  <c r="H15"/>
  <c r="H26" i="14"/>
  <c r="H18" s="1"/>
  <c r="I19"/>
  <c r="H15"/>
  <c r="I19" i="13"/>
  <c r="H18"/>
  <c r="H15"/>
  <c r="I18" i="12"/>
  <c r="H18"/>
  <c r="H15"/>
  <c r="H26" i="11"/>
  <c r="H18" s="1"/>
  <c r="H18" i="10"/>
  <c r="I19"/>
  <c r="H15"/>
  <c r="H19" i="9"/>
  <c r="H15"/>
  <c r="I19" i="8"/>
  <c r="H15"/>
  <c r="H19" i="7"/>
  <c r="H15"/>
  <c r="H15" i="4"/>
  <c r="H15" i="3"/>
  <c r="H26" i="2"/>
  <c r="H18" s="1"/>
  <c r="H15"/>
  <c r="G19" i="46" l="1"/>
  <c r="I18" i="17"/>
  <c r="I37" s="1"/>
  <c r="I19" i="7"/>
  <c r="I39" s="1"/>
  <c r="F19" i="1"/>
  <c r="I19" i="23"/>
  <c r="I38" s="1"/>
  <c r="G19" i="9"/>
  <c r="G18" i="12"/>
  <c r="G19" i="1"/>
  <c r="G38" s="1"/>
  <c r="G18" i="5"/>
  <c r="I18" i="40"/>
  <c r="G18" i="6"/>
  <c r="G19" i="3"/>
  <c r="G18" i="31"/>
  <c r="G18" i="11"/>
  <c r="G19" i="34"/>
  <c r="G19" i="32"/>
  <c r="G19" i="36"/>
  <c r="G19" i="25"/>
  <c r="G18" i="39"/>
  <c r="G19" i="23"/>
  <c r="G19" i="22"/>
  <c r="G18" i="17"/>
  <c r="G18" i="15"/>
  <c r="G18" i="14"/>
  <c r="I18"/>
  <c r="I18" i="13"/>
  <c r="G18"/>
  <c r="I18" i="27"/>
  <c r="I18" i="18"/>
  <c r="G19" i="19"/>
  <c r="I18" i="20"/>
  <c r="I19" i="21"/>
  <c r="G19" i="42"/>
  <c r="I19" i="41"/>
  <c r="G18" i="10"/>
  <c r="H18" i="4"/>
  <c r="G18"/>
  <c r="I18" i="2"/>
  <c r="I37" s="1"/>
  <c r="I19" i="16"/>
  <c r="G18" i="18"/>
  <c r="G19" i="16"/>
  <c r="I19" i="19"/>
  <c r="G18" i="27"/>
  <c r="I18" i="28"/>
  <c r="I18" i="10"/>
  <c r="I19" i="9"/>
  <c r="I38" s="1"/>
  <c r="G18" i="2"/>
  <c r="G18" i="8"/>
  <c r="I18"/>
</calcChain>
</file>

<file path=xl/sharedStrings.xml><?xml version="1.0" encoding="utf-8"?>
<sst xmlns="http://schemas.openxmlformats.org/spreadsheetml/2006/main" count="2774" uniqueCount="182">
  <si>
    <r>
      <t xml:space="preserve">Mājas adrese  </t>
    </r>
    <r>
      <rPr>
        <sz val="14"/>
        <color theme="1"/>
        <rFont val="Calibri"/>
        <family val="2"/>
        <charset val="186"/>
        <scheme val="minor"/>
      </rPr>
      <t>ZVEJNIEKU IELA 14, ROJA, ROJAS NOVADS</t>
    </r>
  </si>
  <si>
    <t>Mājas apsaimniekotājs:  SIA " Rojas DzKU"  reģ. Nr. 49003000396</t>
  </si>
  <si>
    <t>1.</t>
  </si>
  <si>
    <t xml:space="preserve">Kopējā dzīvokļu īpašumu platība m2, </t>
  </si>
  <si>
    <t>1124,54 m2</t>
  </si>
  <si>
    <t>1.1.</t>
  </si>
  <si>
    <t>t.sk.apkurināmā platība</t>
  </si>
  <si>
    <t>1.2.</t>
  </si>
  <si>
    <t>balkonu platība ar koef. 0,3</t>
  </si>
  <si>
    <t>1.3.</t>
  </si>
  <si>
    <t>lodžiju platība ar koef. 0,5</t>
  </si>
  <si>
    <t>2.</t>
  </si>
  <si>
    <t>Apsaimniekošanas maksa</t>
  </si>
  <si>
    <t>3.</t>
  </si>
  <si>
    <t>4.</t>
  </si>
  <si>
    <t>N.p.k.</t>
  </si>
  <si>
    <t>Ieņēmumu un izdevumu posteņi</t>
  </si>
  <si>
    <t>Plānotā summa</t>
  </si>
  <si>
    <t>Faktiskā summa</t>
  </si>
  <si>
    <t>I</t>
  </si>
  <si>
    <t>Ieņēmumi  kopā</t>
  </si>
  <si>
    <t>5.</t>
  </si>
  <si>
    <t>Citi</t>
  </si>
  <si>
    <t>II</t>
  </si>
  <si>
    <t>Izdevumi - kopā</t>
  </si>
  <si>
    <t>Dzīvojamās mājas kopīpašumā esošās daļas un</t>
  </si>
  <si>
    <t>tai piesaistītā zemes gabala sanitārā kopšana</t>
  </si>
  <si>
    <t>un labiekārtošana</t>
  </si>
  <si>
    <t>Piesaistītais zemes gabals</t>
  </si>
  <si>
    <t>Citi teritorijas un koplietošanas telpu</t>
  </si>
  <si>
    <t>uzturēšanas un apkopšanas pakalpojumi</t>
  </si>
  <si>
    <t>Dzīvojamās mājas tehniskā apkope</t>
  </si>
  <si>
    <t>un kārtējie remonti</t>
  </si>
  <si>
    <t>2.1.</t>
  </si>
  <si>
    <t>Ūdensvada un kanalizācijas sistēma</t>
  </si>
  <si>
    <t>2.2.</t>
  </si>
  <si>
    <t>Siltumapgādes sistēma</t>
  </si>
  <si>
    <t>2.3.</t>
  </si>
  <si>
    <t>Elektroapgādes sistēma</t>
  </si>
  <si>
    <t>2.4.</t>
  </si>
  <si>
    <t>Mājas konstruktīvie elementi</t>
  </si>
  <si>
    <t>2.5.</t>
  </si>
  <si>
    <t>Plānotie nākamo periodu izdevumi</t>
  </si>
  <si>
    <t>2.6.</t>
  </si>
  <si>
    <t>2.7.</t>
  </si>
  <si>
    <t>Izdevumi plānotajiem remonta darbiem</t>
  </si>
  <si>
    <t>2.8.</t>
  </si>
  <si>
    <t>Mājas pārvaldīšanas pakalpojumi</t>
  </si>
  <si>
    <t>Pārvaldnieka administratīvie izdevumi</t>
  </si>
  <si>
    <t>Izdevumi neparedzētiem ārkārtas gadījumiem</t>
  </si>
  <si>
    <t>6.</t>
  </si>
  <si>
    <t>Citi izdevumi</t>
  </si>
  <si>
    <t>6.1.</t>
  </si>
  <si>
    <t>III</t>
  </si>
  <si>
    <t>Iedzīvotāju parādi uz perioda beigām</t>
  </si>
  <si>
    <t>Sastādīja</t>
  </si>
  <si>
    <t>Datums</t>
  </si>
  <si>
    <t>_____________</t>
  </si>
  <si>
    <t>______________</t>
  </si>
  <si>
    <t>Mājas adrese  CELTNIEKU IELA 4, ROJA,  ROJAS NOVADS</t>
  </si>
  <si>
    <t>954,23 m2</t>
  </si>
  <si>
    <t>Mājas adrese  CELTNIEKU IELA 4A, ROJA, ROJAS NOVADS</t>
  </si>
  <si>
    <t>Mājas adrese   ZVEJNIEKU IELA 16, ROJA, ROJAS NOVADS</t>
  </si>
  <si>
    <t>1068,99 m2</t>
  </si>
  <si>
    <t>Mājas adrese   ZVEJNIEKU IELA 18, ROJA, Rojas novads</t>
  </si>
  <si>
    <t>Mājas adrese  STRAUTA IELA 3, ROJA, ROJAS NOVADS</t>
  </si>
  <si>
    <t>1174,47 m2</t>
  </si>
  <si>
    <t>Mājas adrese  STRAUTA IELA 6, ROJA, ROJAS NOVADS</t>
  </si>
  <si>
    <t>1463,43 m2</t>
  </si>
  <si>
    <t>Siltināšanas kredīts</t>
  </si>
  <si>
    <t>Mājas adrese   STRAUTA IELA 8, ROJA, ROJAS NOVADS</t>
  </si>
  <si>
    <t>Mājas adrese   STRAUTA IELA 15/17A, RROJA, ROJAS NOVADS</t>
  </si>
  <si>
    <t>Mājas adrese  STRAUTA IELA 17, ROJA, ROJAS NOVADS</t>
  </si>
  <si>
    <t>122,12 m2</t>
  </si>
  <si>
    <t>Mājas adrese  KOSMONAUTU IELA 2, ROJA, ROJAS NOVADS</t>
  </si>
  <si>
    <t>Mājas adrese  KOSMONAUTU IELA 5, ROJA, ROJAS NOVADS</t>
  </si>
  <si>
    <t>Mājas adrese  KOSMONAUTU IELA 6, ROJA, ROJAS NOVADS</t>
  </si>
  <si>
    <t>Mājas adrese  KOSMONAUTU IELA 7, ROJA, ROJAS NOVADS</t>
  </si>
  <si>
    <t>Mājas adrese  KOSMONAUTU IELA 8, ROJA, ROJAS NOVADS</t>
  </si>
  <si>
    <t>Mājas adrese  KOSMONAUTU IELA 9, ROJA, ROJAS NOVADS</t>
  </si>
  <si>
    <t>Mājas adrese  KOSMONAUTU IELA 10, ROJA, ROJAS NOVADS</t>
  </si>
  <si>
    <t>182,65 m2</t>
  </si>
  <si>
    <t>Mājas adrese  KOSMONAUTU IELA 11, ROJA, ROJAS NOVADS</t>
  </si>
  <si>
    <t>534,3 m2</t>
  </si>
  <si>
    <t>Mājas adrese  KOSMONAUTU IELA 13, ROJA, ROJAS NOVADS</t>
  </si>
  <si>
    <t>1510,9 m2</t>
  </si>
  <si>
    <t>Mājas adrese  KOSMONAUTU IELA 16, ROJA, ROJAS NOVADS</t>
  </si>
  <si>
    <t>Mājas adrese  KOSMONAUTU IELA 20, ROJA  , ROJAS NOVADS</t>
  </si>
  <si>
    <t>Mājas adrese    MIERA IELA 7, ROJA, ROJAS NOVADS</t>
  </si>
  <si>
    <t>Mājas adrese   MIERA IELA 12, ROJA, ROJAS NOVADS</t>
  </si>
  <si>
    <t>Mājas adrese  SELGAS IELA 3, ROJA, ROJAS NOVADS</t>
  </si>
  <si>
    <t>Mājas adrese   SELGAS IELA 16, ROJA, ROJAS NOVADS</t>
  </si>
  <si>
    <t>Mājas adrese    SELGAS IELA 31, ROJA, ROJAS NOVADS</t>
  </si>
  <si>
    <t>209,41 m2</t>
  </si>
  <si>
    <t>Mājas adrese   JŪRAS IELA 2, ROJA, ROJAS NOVADS</t>
  </si>
  <si>
    <t>138,5 m2</t>
  </si>
  <si>
    <t>Mājas adrese   JŪRAS IELA 5, ROJA, ROJAS NOVADS</t>
  </si>
  <si>
    <t>Mājas adrese   JŪRAS IELA 7, ROJA, ROJAS NOVADS</t>
  </si>
  <si>
    <t>299,24 m2</t>
  </si>
  <si>
    <t>Mājas adrese   FABRIKAS MĀJA 2, KALTENE</t>
  </si>
  <si>
    <t>Mājas adrese  LAKŠAS  RUDĒ</t>
  </si>
  <si>
    <t>Mājas adrese   JAUNCIEMI ĢIPKĀ</t>
  </si>
  <si>
    <t>49,2 m2</t>
  </si>
  <si>
    <t>Mājas adrese    TALSU IELA 12, ROJA, ROJAS NOVADS</t>
  </si>
  <si>
    <t>Mājas adrese  PLŪDOŅA IELA 8, ROJA, ROJAS NOVADS</t>
  </si>
  <si>
    <t>Mājas adrese   PLŪDOŅA IELA 10, ROJA, ROJAS NOVADS</t>
  </si>
  <si>
    <t>236,03 m2</t>
  </si>
  <si>
    <t>124,96 m2</t>
  </si>
  <si>
    <t>1081,54 m2</t>
  </si>
  <si>
    <t>767,59 m2</t>
  </si>
  <si>
    <t>2041,37 m2</t>
  </si>
  <si>
    <t>175,46 m2</t>
  </si>
  <si>
    <t xml:space="preserve">Faktiskā summa </t>
  </si>
  <si>
    <t xml:space="preserve">Plānotā summa </t>
  </si>
  <si>
    <t>1617 m2</t>
  </si>
  <si>
    <r>
      <t xml:space="preserve">Mājas adrese   </t>
    </r>
    <r>
      <rPr>
        <b/>
        <sz val="14"/>
        <color theme="1"/>
        <rFont val="Calibri"/>
        <family val="2"/>
        <charset val="186"/>
        <scheme val="minor"/>
      </rPr>
      <t xml:space="preserve"> TORŅA IELA 5, ROJA, ROJAS NOVADS</t>
    </r>
  </si>
  <si>
    <t>0,34 EUR/m2  mēnesī</t>
  </si>
  <si>
    <t>Īres maksa</t>
  </si>
  <si>
    <t>0,34 EUR/m2 mēnesī</t>
  </si>
  <si>
    <t>167,3 m2</t>
  </si>
  <si>
    <t>562,5 m2</t>
  </si>
  <si>
    <t>510,5 m2</t>
  </si>
  <si>
    <t>176,67 m2</t>
  </si>
  <si>
    <t>184,26 m2</t>
  </si>
  <si>
    <t>181,13 m2</t>
  </si>
  <si>
    <t>177,89 m2</t>
  </si>
  <si>
    <t>183,56 m2</t>
  </si>
  <si>
    <t>0,34 EUR/ m2 mēnesī</t>
  </si>
  <si>
    <t>2024,43 m2</t>
  </si>
  <si>
    <t>0,14 EUR/m2 mēnesī</t>
  </si>
  <si>
    <t>0,24 EUR/m2 mēnesī</t>
  </si>
  <si>
    <t xml:space="preserve">3. </t>
  </si>
  <si>
    <t>0,07 EUR/m2 mēnesī</t>
  </si>
  <si>
    <t>Īres  maksa</t>
  </si>
  <si>
    <t>657,76 m2</t>
  </si>
  <si>
    <t>0,21 EUR/m2 mēnesī</t>
  </si>
  <si>
    <t xml:space="preserve">2. </t>
  </si>
  <si>
    <t xml:space="preserve">0,21 EUR/m2 mēnesī </t>
  </si>
  <si>
    <t>233,9 m2</t>
  </si>
  <si>
    <t xml:space="preserve">Īres maksa </t>
  </si>
  <si>
    <t>Mājas adrese   DRAVAS KALTENĒ</t>
  </si>
  <si>
    <t>181,23 m2</t>
  </si>
  <si>
    <t>Neparedzētie izdevumi /avārijas brigāde/</t>
  </si>
  <si>
    <t>Līdzekļu atlikums perioda beigās</t>
  </si>
  <si>
    <t>Līdzekļu atlikums  perioda beigās</t>
  </si>
  <si>
    <t>Neparedzētie izdevumi/avārijas brigāde/</t>
  </si>
  <si>
    <t>ekonomiste  Inese Ločmele</t>
  </si>
  <si>
    <t>Apstiprināja SIA " Rojas DzKU" namu apsaimniekotājs Māris Daubars</t>
  </si>
  <si>
    <t>ekonomiste Inese Ločmele</t>
  </si>
  <si>
    <t>Apstiprināja SIA " Rojas DzKU" namu apsaimniekotājs Māris  Daubars</t>
  </si>
  <si>
    <t>_________</t>
  </si>
  <si>
    <t>ekonomiste  Inese  Ločmele</t>
  </si>
  <si>
    <t>_______________</t>
  </si>
  <si>
    <t>Apstiprināja SIA " Rojas DzKU" namu apsaimniekotājs Mārisd Daubars</t>
  </si>
  <si>
    <t>Nepareszētie izdevumi /avārijas brigāde/</t>
  </si>
  <si>
    <t>Apstiprināja SIA " Rojas DzKU"namu apsaimniekotājs Māris Daubars</t>
  </si>
  <si>
    <t>Apstiprināja SIA " Rojas DzKU" namu apsaimniekotājs  Māris  Daubars</t>
  </si>
  <si>
    <t>Neparedzētie izdevumi /avārijas dienests/</t>
  </si>
  <si>
    <t>Apstiprināja SIA " Rojas DzKU" namu apsaimniekotājs  Māris Daubars</t>
  </si>
  <si>
    <t>IV</t>
  </si>
  <si>
    <t>Mājas uzkrājums</t>
  </si>
  <si>
    <t>1189,35 m2</t>
  </si>
  <si>
    <t>220,27 m2</t>
  </si>
  <si>
    <t>X</t>
  </si>
  <si>
    <t>APSAIMNIEKOŠANAS IEŅĒMUMU UN IZDEVUMU PĀRSKATS 2016. GADĀ</t>
  </si>
  <si>
    <t xml:space="preserve"> Ieņēmumi kopā</t>
  </si>
  <si>
    <t>Līdzekļu atlikums  perioda sākumā</t>
  </si>
  <si>
    <t>Līdzekļu atlikums perioda sākumā</t>
  </si>
  <si>
    <t>Līdzekļu atlikums parioda sākumā</t>
  </si>
  <si>
    <t>Līdzekļu atlikums  gada sākumā</t>
  </si>
  <si>
    <t>0,27   EUR/m2 mēnesī</t>
  </si>
  <si>
    <t>0,27  EUR/m2 mēnesī</t>
  </si>
  <si>
    <t>0,27 EUR/m2 mēnesī</t>
  </si>
  <si>
    <t>0,25  EUR/m2 mēnesī</t>
  </si>
  <si>
    <t>2832  m2</t>
  </si>
  <si>
    <t>2300,9 m2</t>
  </si>
  <si>
    <t>0,33 EUR/m2 mēnesī</t>
  </si>
  <si>
    <t>310,63 m2</t>
  </si>
  <si>
    <t>t.sk.  Apdzīvotā</t>
  </si>
  <si>
    <t>132,4 m2</t>
  </si>
  <si>
    <t>t.sk. apdzīvotā</t>
  </si>
  <si>
    <t>44,29 m2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</si>
</sst>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2" fontId="0" fillId="0" borderId="1" xfId="0" applyNumberFormat="1" applyBorder="1"/>
    <xf numFmtId="0" fontId="0" fillId="0" borderId="0" xfId="0" applyFill="1" applyBorder="1"/>
    <xf numFmtId="0" fontId="0" fillId="0" borderId="2" xfId="0" applyFont="1" applyFill="1" applyBorder="1"/>
    <xf numFmtId="0" fontId="1" fillId="0" borderId="1" xfId="0" applyFont="1" applyFill="1" applyBorder="1"/>
    <xf numFmtId="0" fontId="0" fillId="0" borderId="0" xfId="0" applyBorder="1"/>
  </cellXfs>
  <cellStyles count="1">
    <cellStyle name="Parastai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opLeftCell="A19" workbookViewId="0">
      <selection activeCell="G24" sqref="G24"/>
    </sheetView>
  </sheetViews>
  <sheetFormatPr defaultRowHeight="15"/>
  <cols>
    <col min="6" max="7" width="15.140625" customWidth="1"/>
  </cols>
  <sheetData>
    <row r="1" spans="1:7" ht="15.75">
      <c r="A1" s="5" t="s">
        <v>164</v>
      </c>
      <c r="B1" s="1"/>
      <c r="C1" s="1"/>
      <c r="D1" s="1"/>
      <c r="E1" s="1"/>
      <c r="F1" s="1"/>
      <c r="G1" s="1"/>
    </row>
    <row r="2" spans="1:7" ht="18.75">
      <c r="A2" s="1" t="s">
        <v>0</v>
      </c>
      <c r="B2" s="1"/>
      <c r="C2" s="1"/>
      <c r="D2" s="1"/>
      <c r="E2" s="1"/>
      <c r="F2" s="1"/>
      <c r="G2" s="1"/>
    </row>
    <row r="4" spans="1:7">
      <c r="A4" s="4" t="s">
        <v>1</v>
      </c>
      <c r="B4" s="1"/>
      <c r="C4" s="1"/>
      <c r="D4" s="1"/>
      <c r="E4" s="1"/>
      <c r="F4" s="1"/>
      <c r="G4" s="1"/>
    </row>
    <row r="6" spans="1:7">
      <c r="A6" s="1" t="s">
        <v>2</v>
      </c>
      <c r="B6" s="1" t="s">
        <v>3</v>
      </c>
      <c r="C6" s="1"/>
      <c r="D6" s="1"/>
      <c r="E6" s="1"/>
      <c r="F6" s="1" t="s">
        <v>4</v>
      </c>
      <c r="G6" s="1"/>
    </row>
    <row r="7" spans="1:7">
      <c r="A7" s="1" t="s">
        <v>5</v>
      </c>
      <c r="B7" s="1" t="s">
        <v>6</v>
      </c>
      <c r="C7" s="1"/>
      <c r="D7" s="1"/>
      <c r="E7" s="1"/>
      <c r="F7" s="1" t="s">
        <v>4</v>
      </c>
      <c r="G7" s="1"/>
    </row>
    <row r="8" spans="1:7">
      <c r="A8" s="1" t="s">
        <v>7</v>
      </c>
      <c r="B8" s="1" t="s">
        <v>8</v>
      </c>
      <c r="C8" s="1"/>
      <c r="D8" s="1"/>
      <c r="E8" s="1"/>
      <c r="F8" s="1"/>
      <c r="G8" s="1"/>
    </row>
    <row r="9" spans="1:7">
      <c r="A9" s="1" t="s">
        <v>9</v>
      </c>
      <c r="B9" s="1" t="s">
        <v>10</v>
      </c>
      <c r="C9" s="1"/>
      <c r="D9" s="1"/>
      <c r="E9" s="1"/>
      <c r="F9" s="1"/>
      <c r="G9" s="1"/>
    </row>
    <row r="10" spans="1:7">
      <c r="A10" s="1" t="s">
        <v>11</v>
      </c>
      <c r="B10" s="1" t="s">
        <v>12</v>
      </c>
      <c r="C10" s="1"/>
      <c r="D10" s="1"/>
      <c r="E10" s="1"/>
      <c r="F10" s="1" t="s">
        <v>116</v>
      </c>
      <c r="G10" s="1"/>
    </row>
    <row r="11" spans="1:7" s="1" customFormat="1">
      <c r="A11" s="1" t="s">
        <v>131</v>
      </c>
      <c r="B11" s="1" t="s">
        <v>117</v>
      </c>
      <c r="F11" s="1" t="s">
        <v>135</v>
      </c>
    </row>
    <row r="12" spans="1:7">
      <c r="F12" s="1"/>
    </row>
    <row r="13" spans="1:7">
      <c r="A13" s="2" t="s">
        <v>15</v>
      </c>
      <c r="B13" s="2" t="s">
        <v>16</v>
      </c>
      <c r="C13" s="2"/>
      <c r="D13" s="2"/>
      <c r="E13" s="2"/>
      <c r="F13" s="2" t="s">
        <v>17</v>
      </c>
      <c r="G13" s="2" t="s">
        <v>18</v>
      </c>
    </row>
    <row r="14" spans="1:7" s="1" customFormat="1">
      <c r="A14" s="2"/>
      <c r="B14" s="3" t="s">
        <v>166</v>
      </c>
      <c r="C14" s="2"/>
      <c r="D14" s="2"/>
      <c r="E14" s="2"/>
      <c r="F14" s="2" t="s">
        <v>163</v>
      </c>
      <c r="G14" s="2">
        <v>460.64</v>
      </c>
    </row>
    <row r="15" spans="1:7">
      <c r="A15" s="3" t="s">
        <v>19</v>
      </c>
      <c r="B15" s="3" t="s">
        <v>20</v>
      </c>
      <c r="C15" s="2"/>
      <c r="D15" s="2"/>
      <c r="E15" s="2"/>
      <c r="F15" s="6">
        <f>F16+F17</f>
        <v>4711.2</v>
      </c>
      <c r="G15" s="2">
        <f>G16+G17</f>
        <v>4704.8999999999996</v>
      </c>
    </row>
    <row r="16" spans="1:7">
      <c r="A16" s="2" t="s">
        <v>2</v>
      </c>
      <c r="B16" s="2" t="s">
        <v>12</v>
      </c>
      <c r="C16" s="2"/>
      <c r="D16" s="2"/>
      <c r="E16" s="2"/>
      <c r="F16" s="2">
        <v>4588.08</v>
      </c>
      <c r="G16" s="2">
        <v>4593.12</v>
      </c>
    </row>
    <row r="17" spans="1:7">
      <c r="A17" s="2" t="s">
        <v>11</v>
      </c>
      <c r="B17" s="2" t="s">
        <v>117</v>
      </c>
      <c r="C17" s="2"/>
      <c r="D17" s="2"/>
      <c r="E17" s="2"/>
      <c r="F17" s="2">
        <v>123.12</v>
      </c>
      <c r="G17" s="2">
        <v>111.78</v>
      </c>
    </row>
    <row r="18" spans="1:7" s="1" customFormat="1">
      <c r="A18" s="2"/>
      <c r="B18" s="2"/>
      <c r="C18" s="2"/>
      <c r="D18" s="2"/>
      <c r="E18" s="2"/>
      <c r="F18" s="2"/>
      <c r="G18" s="2"/>
    </row>
    <row r="19" spans="1:7">
      <c r="A19" s="3" t="s">
        <v>23</v>
      </c>
      <c r="B19" s="3" t="s">
        <v>24</v>
      </c>
      <c r="C19" s="2"/>
      <c r="D19" s="2"/>
      <c r="E19" s="2"/>
      <c r="F19" s="2">
        <f>F20+F26+F34+F35+F36</f>
        <v>4588.08</v>
      </c>
      <c r="G19" s="2">
        <f>G20+G26+G34+G35+G36</f>
        <v>5006.93</v>
      </c>
    </row>
    <row r="20" spans="1:7">
      <c r="A20" s="3" t="s">
        <v>2</v>
      </c>
      <c r="B20" s="3" t="s">
        <v>25</v>
      </c>
      <c r="C20" s="3"/>
      <c r="D20" s="3"/>
      <c r="E20" s="3"/>
      <c r="F20" s="2">
        <f>F23+F24</f>
        <v>1147.03</v>
      </c>
      <c r="G20" s="2">
        <f>G23+G24</f>
        <v>1220.8400000000001</v>
      </c>
    </row>
    <row r="21" spans="1:7">
      <c r="A21" s="3"/>
      <c r="B21" s="3" t="s">
        <v>26</v>
      </c>
      <c r="C21" s="3"/>
      <c r="D21" s="3"/>
      <c r="E21" s="3"/>
      <c r="F21" s="2"/>
      <c r="G21" s="2"/>
    </row>
    <row r="22" spans="1:7">
      <c r="A22" s="3"/>
      <c r="B22" s="3" t="s">
        <v>27</v>
      </c>
      <c r="C22" s="3"/>
      <c r="D22" s="3"/>
      <c r="E22" s="3"/>
      <c r="F22" s="2"/>
      <c r="G22" s="2"/>
    </row>
    <row r="23" spans="1:7">
      <c r="A23" s="2" t="s">
        <v>5</v>
      </c>
      <c r="B23" s="2" t="s">
        <v>28</v>
      </c>
      <c r="C23" s="2"/>
      <c r="D23" s="2"/>
      <c r="E23" s="2"/>
      <c r="F23" s="2">
        <v>809.67</v>
      </c>
      <c r="G23" s="2">
        <v>914.94</v>
      </c>
    </row>
    <row r="24" spans="1:7">
      <c r="A24" s="2" t="s">
        <v>7</v>
      </c>
      <c r="B24" s="2" t="s">
        <v>29</v>
      </c>
      <c r="C24" s="2"/>
      <c r="D24" s="2"/>
      <c r="E24" s="2"/>
      <c r="F24" s="2">
        <v>337.36</v>
      </c>
      <c r="G24" s="8">
        <v>305.89999999999998</v>
      </c>
    </row>
    <row r="25" spans="1:7">
      <c r="A25" s="2"/>
      <c r="B25" s="2" t="s">
        <v>30</v>
      </c>
      <c r="C25" s="2"/>
      <c r="D25" s="2"/>
      <c r="E25" s="2"/>
      <c r="F25" s="2"/>
      <c r="G25" s="2"/>
    </row>
    <row r="26" spans="1:7">
      <c r="A26" s="3" t="s">
        <v>11</v>
      </c>
      <c r="B26" s="3" t="s">
        <v>31</v>
      </c>
      <c r="C26" s="3"/>
      <c r="D26" s="3"/>
      <c r="E26" s="3"/>
      <c r="F26" s="2">
        <f>F28+F29+F30+F31</f>
        <v>1916.18</v>
      </c>
      <c r="G26" s="2">
        <f>G28+G29+G30+G31</f>
        <v>2121.2000000000003</v>
      </c>
    </row>
    <row r="27" spans="1:7">
      <c r="A27" s="3"/>
      <c r="B27" s="3" t="s">
        <v>32</v>
      </c>
      <c r="C27" s="3"/>
      <c r="D27" s="3"/>
      <c r="E27" s="3"/>
      <c r="F27" s="2"/>
      <c r="G27" s="2"/>
    </row>
    <row r="28" spans="1:7">
      <c r="A28" s="2" t="s">
        <v>33</v>
      </c>
      <c r="B28" s="2" t="s">
        <v>34</v>
      </c>
      <c r="C28" s="2"/>
      <c r="D28" s="2"/>
      <c r="E28" s="2"/>
      <c r="F28" s="2">
        <v>188.92</v>
      </c>
      <c r="G28" s="2">
        <v>180.46</v>
      </c>
    </row>
    <row r="29" spans="1:7">
      <c r="A29" s="2" t="s">
        <v>35</v>
      </c>
      <c r="B29" s="2" t="s">
        <v>36</v>
      </c>
      <c r="C29" s="2"/>
      <c r="D29" s="2"/>
      <c r="E29" s="2"/>
      <c r="F29" s="2">
        <v>188.92</v>
      </c>
      <c r="G29" s="2">
        <v>100.39</v>
      </c>
    </row>
    <row r="30" spans="1:7">
      <c r="A30" s="2" t="s">
        <v>37</v>
      </c>
      <c r="B30" s="2" t="s">
        <v>38</v>
      </c>
      <c r="C30" s="2"/>
      <c r="D30" s="2"/>
      <c r="E30" s="2"/>
      <c r="F30" s="2">
        <v>188.92</v>
      </c>
      <c r="G30" s="2">
        <v>100.93</v>
      </c>
    </row>
    <row r="31" spans="1:7">
      <c r="A31" s="2" t="s">
        <v>39</v>
      </c>
      <c r="B31" s="2" t="s">
        <v>40</v>
      </c>
      <c r="C31" s="2"/>
      <c r="D31" s="2"/>
      <c r="E31" s="2"/>
      <c r="F31" s="2">
        <v>1349.42</v>
      </c>
      <c r="G31" s="2">
        <v>1739.42</v>
      </c>
    </row>
    <row r="32" spans="1:7">
      <c r="A32" s="2" t="s">
        <v>41</v>
      </c>
      <c r="B32" s="2" t="s">
        <v>42</v>
      </c>
      <c r="C32" s="2"/>
      <c r="D32" s="2"/>
      <c r="E32" s="2"/>
      <c r="F32" s="2"/>
      <c r="G32" s="2"/>
    </row>
    <row r="33" spans="1:7">
      <c r="A33" s="2" t="s">
        <v>43</v>
      </c>
      <c r="B33" s="2" t="s">
        <v>45</v>
      </c>
      <c r="C33" s="2"/>
      <c r="D33" s="2"/>
      <c r="E33" s="2"/>
      <c r="F33" s="2"/>
      <c r="G33" s="2"/>
    </row>
    <row r="34" spans="1:7">
      <c r="A34" s="3" t="s">
        <v>13</v>
      </c>
      <c r="B34" s="3" t="s">
        <v>47</v>
      </c>
      <c r="C34" s="3"/>
      <c r="D34" s="3"/>
      <c r="E34" s="3"/>
      <c r="F34" s="2">
        <v>1187.51</v>
      </c>
      <c r="G34" s="2">
        <v>909.78</v>
      </c>
    </row>
    <row r="35" spans="1:7">
      <c r="A35" s="3" t="s">
        <v>14</v>
      </c>
      <c r="B35" s="3" t="s">
        <v>48</v>
      </c>
      <c r="C35" s="3"/>
      <c r="D35" s="3"/>
      <c r="E35" s="3"/>
      <c r="F35" s="2">
        <v>148.44</v>
      </c>
      <c r="G35" s="2">
        <v>566.19000000000005</v>
      </c>
    </row>
    <row r="36" spans="1:7">
      <c r="A36" s="3" t="s">
        <v>21</v>
      </c>
      <c r="B36" s="3" t="s">
        <v>142</v>
      </c>
      <c r="C36" s="3"/>
      <c r="D36" s="3"/>
      <c r="E36" s="3"/>
      <c r="F36" s="2">
        <v>188.92</v>
      </c>
      <c r="G36" s="2">
        <v>188.92</v>
      </c>
    </row>
    <row r="37" spans="1:7">
      <c r="A37" s="3" t="s">
        <v>50</v>
      </c>
      <c r="B37" s="3" t="s">
        <v>51</v>
      </c>
      <c r="C37" s="3"/>
      <c r="D37" s="3"/>
      <c r="E37" s="3"/>
      <c r="F37" s="2"/>
      <c r="G37" s="2"/>
    </row>
    <row r="38" spans="1:7">
      <c r="A38" s="2"/>
      <c r="B38" s="3" t="s">
        <v>143</v>
      </c>
      <c r="C38" s="2"/>
      <c r="D38" s="2"/>
      <c r="E38" s="2"/>
      <c r="F38" s="2"/>
      <c r="G38" s="2">
        <f>G14+F16-G19</f>
        <v>41.789999999999964</v>
      </c>
    </row>
    <row r="39" spans="1:7">
      <c r="A39" s="3" t="s">
        <v>53</v>
      </c>
      <c r="B39" s="3" t="s">
        <v>54</v>
      </c>
      <c r="C39" s="3"/>
      <c r="D39" s="3"/>
      <c r="E39" s="3"/>
      <c r="F39" s="2"/>
      <c r="G39" s="8">
        <v>-476.85</v>
      </c>
    </row>
    <row r="40" spans="1:7">
      <c r="A40" s="2"/>
      <c r="B40" s="2"/>
      <c r="C40" s="2"/>
      <c r="D40" s="2"/>
      <c r="E40" s="2"/>
      <c r="F40" s="2"/>
      <c r="G40" s="2"/>
    </row>
    <row r="41" spans="1:7" ht="14.25" customHeight="1">
      <c r="A41" s="3" t="s">
        <v>159</v>
      </c>
      <c r="B41" s="3" t="s">
        <v>160</v>
      </c>
      <c r="C41" s="2"/>
      <c r="D41" s="2"/>
      <c r="E41" s="2"/>
      <c r="F41" s="2">
        <v>645.36</v>
      </c>
      <c r="G41" s="2">
        <v>644.04999999999995</v>
      </c>
    </row>
    <row r="43" spans="1:7">
      <c r="A43" s="1" t="s">
        <v>55</v>
      </c>
      <c r="B43" s="1" t="s">
        <v>148</v>
      </c>
      <c r="C43" s="1"/>
      <c r="D43" s="1"/>
      <c r="E43" s="1"/>
      <c r="F43" s="1"/>
      <c r="G43" s="1" t="s">
        <v>58</v>
      </c>
    </row>
    <row r="44" spans="1:7">
      <c r="A44" s="1" t="s">
        <v>56</v>
      </c>
      <c r="B44" s="1" t="s">
        <v>150</v>
      </c>
      <c r="C44" s="1"/>
      <c r="D44" s="1"/>
      <c r="E44" s="1"/>
      <c r="F44" s="1"/>
      <c r="G44" s="1"/>
    </row>
    <row r="46" spans="1:7">
      <c r="A46" s="1" t="s">
        <v>147</v>
      </c>
      <c r="B46" s="1"/>
      <c r="C46" s="1"/>
      <c r="D46" s="1"/>
      <c r="E46" s="1"/>
      <c r="F46" s="1"/>
      <c r="G46" s="1" t="s">
        <v>58</v>
      </c>
    </row>
    <row r="47" spans="1:7">
      <c r="A47" s="1" t="s">
        <v>56</v>
      </c>
      <c r="B47" s="1" t="s">
        <v>150</v>
      </c>
      <c r="C47" s="1"/>
      <c r="D47" s="1"/>
      <c r="E47" s="1"/>
      <c r="F47" s="1"/>
      <c r="G47" s="1"/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"/>
  <sheetViews>
    <sheetView topLeftCell="A5" workbookViewId="0">
      <selection activeCell="F10" sqref="F10"/>
    </sheetView>
  </sheetViews>
  <sheetFormatPr defaultRowHeight="15"/>
  <cols>
    <col min="1" max="1" width="9.140625" style="1"/>
    <col min="2" max="2" width="0.140625" style="1" customWidth="1"/>
    <col min="3" max="3" width="9.140625" style="1" hidden="1" customWidth="1"/>
    <col min="4" max="4" width="0.140625" style="1" hidden="1" customWidth="1"/>
    <col min="5" max="5" width="14.7109375" style="1" hidden="1" customWidth="1"/>
    <col min="6" max="6" width="42" style="1" customWidth="1"/>
    <col min="7" max="7" width="15.140625" style="1" customWidth="1"/>
    <col min="8" max="8" width="9.140625" style="1" hidden="1" customWidth="1"/>
    <col min="9" max="9" width="15.5703125" style="1" customWidth="1"/>
    <col min="10" max="10" width="0.28515625" style="1" customWidth="1"/>
    <col min="11" max="16384" width="9.140625" style="1"/>
  </cols>
  <sheetData>
    <row r="1" spans="1:10" ht="15.75">
      <c r="A1" s="5" t="s">
        <v>164</v>
      </c>
    </row>
    <row r="2" spans="1:10">
      <c r="A2" s="1" t="s">
        <v>72</v>
      </c>
    </row>
    <row r="4" spans="1:10">
      <c r="A4" s="4" t="s">
        <v>1</v>
      </c>
    </row>
    <row r="6" spans="1:10">
      <c r="A6" s="1" t="s">
        <v>2</v>
      </c>
      <c r="B6" s="1" t="s">
        <v>3</v>
      </c>
      <c r="G6" s="1" t="s">
        <v>73</v>
      </c>
    </row>
    <row r="7" spans="1:10">
      <c r="A7" s="1" t="s">
        <v>5</v>
      </c>
      <c r="B7" s="1" t="s">
        <v>6</v>
      </c>
    </row>
    <row r="8" spans="1:10">
      <c r="A8" s="1" t="s">
        <v>7</v>
      </c>
      <c r="B8" s="1" t="s">
        <v>8</v>
      </c>
    </row>
    <row r="9" spans="1:10">
      <c r="A9" s="1" t="s">
        <v>9</v>
      </c>
      <c r="B9" s="1" t="s">
        <v>10</v>
      </c>
    </row>
    <row r="10" spans="1:10">
      <c r="A10" s="1" t="s">
        <v>11</v>
      </c>
      <c r="B10" s="1" t="s">
        <v>12</v>
      </c>
      <c r="G10" s="1" t="s">
        <v>170</v>
      </c>
    </row>
    <row r="13" spans="1:10">
      <c r="A13" s="2" t="s">
        <v>15</v>
      </c>
      <c r="B13" s="2" t="s">
        <v>16</v>
      </c>
      <c r="C13" s="2"/>
      <c r="D13" s="2"/>
      <c r="E13" s="2"/>
      <c r="F13" s="2"/>
      <c r="G13" s="2" t="s">
        <v>17</v>
      </c>
      <c r="H13" s="2"/>
      <c r="I13" s="2" t="s">
        <v>18</v>
      </c>
      <c r="J13" s="2"/>
    </row>
    <row r="14" spans="1:10">
      <c r="A14" s="2"/>
      <c r="B14" s="2"/>
      <c r="C14" s="2"/>
      <c r="D14" s="2"/>
      <c r="E14" s="2"/>
      <c r="F14" s="3" t="s">
        <v>166</v>
      </c>
      <c r="G14" s="2"/>
      <c r="H14" s="2"/>
      <c r="I14" s="2">
        <v>158.13</v>
      </c>
      <c r="J14" s="2"/>
    </row>
    <row r="15" spans="1:10">
      <c r="A15" s="3" t="s">
        <v>19</v>
      </c>
      <c r="B15" s="3" t="s">
        <v>20</v>
      </c>
      <c r="C15" s="2"/>
      <c r="D15" s="2"/>
      <c r="E15" s="2"/>
      <c r="F15" s="2"/>
      <c r="G15" s="2">
        <v>395.64</v>
      </c>
      <c r="H15" s="2" t="e">
        <f>SUM(H16+#REF!+#REF!+#REF!+#REF!)</f>
        <v>#REF!</v>
      </c>
      <c r="I15" s="8">
        <v>395.65</v>
      </c>
      <c r="J15" s="2"/>
    </row>
    <row r="16" spans="1:10">
      <c r="A16" s="2" t="s">
        <v>2</v>
      </c>
      <c r="B16" s="2" t="s">
        <v>12</v>
      </c>
      <c r="C16" s="2"/>
      <c r="D16" s="2"/>
      <c r="E16" s="2"/>
      <c r="F16" s="2"/>
      <c r="G16" s="2">
        <v>395.64</v>
      </c>
      <c r="H16" s="2"/>
      <c r="I16" s="8">
        <v>395.65</v>
      </c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3" t="s">
        <v>23</v>
      </c>
      <c r="B18" s="3" t="s">
        <v>24</v>
      </c>
      <c r="C18" s="2"/>
      <c r="D18" s="2"/>
      <c r="E18" s="2"/>
      <c r="F18" s="2"/>
      <c r="G18" s="2">
        <f>SUM(G19+G26+G33+G34+G35)</f>
        <v>395.64</v>
      </c>
      <c r="H18" s="2">
        <f>SUM(H19+H26+H33+H34+H35+H36)</f>
        <v>0</v>
      </c>
      <c r="I18" s="2">
        <f>SUM(I19+I26+I33+I34+I35+I36)</f>
        <v>299.20999999999998</v>
      </c>
      <c r="J18" s="2"/>
    </row>
    <row r="19" spans="1:10">
      <c r="A19" s="3" t="s">
        <v>2</v>
      </c>
      <c r="B19" s="3" t="s">
        <v>25</v>
      </c>
      <c r="C19" s="3"/>
      <c r="D19" s="3"/>
      <c r="E19" s="3"/>
      <c r="F19" s="3"/>
      <c r="G19" s="2">
        <f>SUM(G22+G23)</f>
        <v>73.27</v>
      </c>
      <c r="H19" s="2"/>
      <c r="I19" s="2">
        <f>SUM(I22+I23)</f>
        <v>64.94</v>
      </c>
      <c r="J19" s="2"/>
    </row>
    <row r="20" spans="1:10">
      <c r="A20" s="3"/>
      <c r="B20" s="3" t="s">
        <v>26</v>
      </c>
      <c r="C20" s="3"/>
      <c r="D20" s="3"/>
      <c r="E20" s="3"/>
      <c r="F20" s="3"/>
      <c r="G20" s="2"/>
      <c r="H20" s="2"/>
      <c r="I20" s="2"/>
      <c r="J20" s="2"/>
    </row>
    <row r="21" spans="1:10">
      <c r="A21" s="3"/>
      <c r="B21" s="3" t="s">
        <v>27</v>
      </c>
      <c r="C21" s="3"/>
      <c r="D21" s="3"/>
      <c r="E21" s="3"/>
      <c r="F21" s="3"/>
      <c r="G21" s="2"/>
      <c r="H21" s="2"/>
      <c r="I21" s="2"/>
      <c r="J21" s="2"/>
    </row>
    <row r="22" spans="1:10">
      <c r="A22" s="2" t="s">
        <v>5</v>
      </c>
      <c r="B22" s="2" t="s">
        <v>28</v>
      </c>
      <c r="C22" s="2"/>
      <c r="D22" s="2"/>
      <c r="E22" s="2"/>
      <c r="F22" s="2"/>
      <c r="G22" s="2"/>
      <c r="H22" s="2">
        <v>490.92</v>
      </c>
      <c r="I22" s="2"/>
      <c r="J22" s="2"/>
    </row>
    <row r="23" spans="1:10">
      <c r="A23" s="2" t="s">
        <v>7</v>
      </c>
      <c r="B23" s="2" t="s">
        <v>29</v>
      </c>
      <c r="C23" s="2"/>
      <c r="D23" s="2"/>
      <c r="E23" s="2"/>
      <c r="F23" s="2"/>
      <c r="G23" s="2">
        <v>73.27</v>
      </c>
      <c r="H23" s="2"/>
      <c r="I23" s="8">
        <v>64.94</v>
      </c>
      <c r="J23" s="2"/>
    </row>
    <row r="24" spans="1:10">
      <c r="A24" s="2"/>
      <c r="B24" s="2" t="s">
        <v>30</v>
      </c>
      <c r="C24" s="2"/>
      <c r="D24" s="2"/>
      <c r="E24" s="2"/>
      <c r="F24" s="2"/>
      <c r="G24" s="2"/>
      <c r="H24" s="2"/>
      <c r="I24" s="2"/>
      <c r="J24" s="2"/>
    </row>
    <row r="25" spans="1:10">
      <c r="A25" s="3" t="s">
        <v>11</v>
      </c>
      <c r="B25" s="3" t="s">
        <v>31</v>
      </c>
      <c r="C25" s="3"/>
      <c r="D25" s="3"/>
      <c r="E25" s="3"/>
      <c r="F25" s="2"/>
      <c r="G25" s="2"/>
      <c r="H25" s="2"/>
      <c r="I25" s="2"/>
      <c r="J25" s="2"/>
    </row>
    <row r="26" spans="1:10">
      <c r="A26" s="3"/>
      <c r="B26" s="3" t="s">
        <v>32</v>
      </c>
      <c r="C26" s="3"/>
      <c r="D26" s="3"/>
      <c r="E26" s="3"/>
      <c r="F26" s="2"/>
      <c r="G26" s="8">
        <f>SUM(G27+G28+G29+G30+G31+G32)</f>
        <v>156.77000000000001</v>
      </c>
      <c r="H26" s="8">
        <f t="shared" ref="H26:I26" si="0">SUM(H27+H28+H29+H30+H31+H32)</f>
        <v>0</v>
      </c>
      <c r="I26" s="8">
        <f t="shared" si="0"/>
        <v>53.45</v>
      </c>
      <c r="J26" s="2"/>
    </row>
    <row r="27" spans="1:10">
      <c r="A27" s="2" t="s">
        <v>33</v>
      </c>
      <c r="B27" s="2" t="s">
        <v>34</v>
      </c>
      <c r="C27" s="2"/>
      <c r="D27" s="2"/>
      <c r="E27" s="2"/>
      <c r="F27" s="2"/>
      <c r="G27" s="8">
        <v>20.52</v>
      </c>
      <c r="H27" s="2"/>
      <c r="I27" s="2">
        <v>14.14</v>
      </c>
      <c r="J27" s="2"/>
    </row>
    <row r="28" spans="1:10">
      <c r="A28" s="2" t="s">
        <v>35</v>
      </c>
      <c r="B28" s="2" t="s">
        <v>36</v>
      </c>
      <c r="C28" s="2"/>
      <c r="D28" s="2"/>
      <c r="E28" s="2"/>
      <c r="F28" s="2"/>
      <c r="G28" s="8"/>
      <c r="H28" s="2"/>
      <c r="I28" s="2"/>
      <c r="J28" s="2"/>
    </row>
    <row r="29" spans="1:10">
      <c r="A29" s="2" t="s">
        <v>37</v>
      </c>
      <c r="B29" s="2" t="s">
        <v>38</v>
      </c>
      <c r="C29" s="2"/>
      <c r="D29" s="2"/>
      <c r="E29" s="2"/>
      <c r="F29" s="2"/>
      <c r="G29" s="8">
        <v>20.52</v>
      </c>
      <c r="H29" s="2"/>
      <c r="I29" s="2">
        <v>16.73</v>
      </c>
      <c r="J29" s="2"/>
    </row>
    <row r="30" spans="1:10">
      <c r="A30" s="2" t="s">
        <v>39</v>
      </c>
      <c r="B30" s="2" t="s">
        <v>40</v>
      </c>
      <c r="C30" s="2"/>
      <c r="D30" s="2"/>
      <c r="E30" s="2"/>
      <c r="F30" s="2"/>
      <c r="G30" s="2">
        <v>115.73</v>
      </c>
      <c r="H30" s="2"/>
      <c r="I30" s="8">
        <v>22.58</v>
      </c>
      <c r="J30" s="2"/>
    </row>
    <row r="31" spans="1:10">
      <c r="A31" s="2" t="s">
        <v>41</v>
      </c>
      <c r="B31" s="2" t="s">
        <v>42</v>
      </c>
      <c r="C31" s="2"/>
      <c r="D31" s="2"/>
      <c r="E31" s="2"/>
      <c r="F31" s="2"/>
      <c r="G31" s="2"/>
      <c r="H31" s="2"/>
      <c r="I31" s="2"/>
      <c r="J31" s="2"/>
    </row>
    <row r="32" spans="1:10">
      <c r="A32" s="2" t="s">
        <v>43</v>
      </c>
      <c r="B32" s="2" t="s">
        <v>45</v>
      </c>
      <c r="C32" s="2"/>
      <c r="D32" s="2"/>
      <c r="E32" s="2"/>
      <c r="F32" s="2"/>
      <c r="G32" s="2"/>
      <c r="H32" s="2"/>
      <c r="I32" s="2"/>
      <c r="J32" s="2"/>
    </row>
    <row r="33" spans="1:10">
      <c r="A33" s="3" t="s">
        <v>13</v>
      </c>
      <c r="B33" s="3" t="s">
        <v>47</v>
      </c>
      <c r="C33" s="3"/>
      <c r="D33" s="3"/>
      <c r="E33" s="3"/>
      <c r="F33" s="2"/>
      <c r="G33" s="2">
        <v>128.96</v>
      </c>
      <c r="H33" s="2"/>
      <c r="I33" s="8">
        <v>98.8</v>
      </c>
      <c r="J33" s="2"/>
    </row>
    <row r="34" spans="1:10">
      <c r="A34" s="3" t="s">
        <v>14</v>
      </c>
      <c r="B34" s="3" t="s">
        <v>48</v>
      </c>
      <c r="C34" s="3"/>
      <c r="D34" s="3"/>
      <c r="E34" s="3"/>
      <c r="F34" s="3"/>
      <c r="G34" s="2">
        <v>16.12</v>
      </c>
      <c r="H34" s="2"/>
      <c r="I34" s="8">
        <v>61.5</v>
      </c>
      <c r="J34" s="2"/>
    </row>
    <row r="35" spans="1:10">
      <c r="A35" s="3" t="s">
        <v>21</v>
      </c>
      <c r="B35" s="3" t="s">
        <v>49</v>
      </c>
      <c r="C35" s="3"/>
      <c r="D35" s="3"/>
      <c r="E35" s="3"/>
      <c r="F35" s="3" t="s">
        <v>142</v>
      </c>
      <c r="G35" s="8">
        <v>20.52</v>
      </c>
      <c r="H35" s="2"/>
      <c r="I35" s="2">
        <v>20.52</v>
      </c>
      <c r="J35" s="2"/>
    </row>
    <row r="36" spans="1:10">
      <c r="A36" s="3" t="s">
        <v>50</v>
      </c>
      <c r="B36" s="3" t="s">
        <v>51</v>
      </c>
      <c r="C36" s="3"/>
      <c r="D36" s="3"/>
      <c r="E36" s="3"/>
      <c r="F36" s="3"/>
      <c r="G36" s="2"/>
      <c r="H36" s="2"/>
      <c r="I36" s="2"/>
      <c r="J36" s="2"/>
    </row>
    <row r="37" spans="1:10">
      <c r="A37" s="2"/>
      <c r="B37" s="2"/>
      <c r="C37" s="2"/>
      <c r="D37" s="2"/>
      <c r="E37" s="2"/>
      <c r="F37" s="3" t="s">
        <v>143</v>
      </c>
      <c r="G37" s="2"/>
      <c r="H37" s="2"/>
      <c r="I37" s="2">
        <f>I14+G16-I18</f>
        <v>254.56</v>
      </c>
      <c r="J37" s="2"/>
    </row>
    <row r="38" spans="1:10">
      <c r="A38" s="3" t="s">
        <v>53</v>
      </c>
      <c r="B38" s="3" t="s">
        <v>54</v>
      </c>
      <c r="C38" s="3"/>
      <c r="D38" s="3"/>
      <c r="E38" s="3"/>
      <c r="F38" s="3"/>
      <c r="G38" s="2"/>
      <c r="H38" s="2"/>
      <c r="I38" s="2">
        <v>0</v>
      </c>
      <c r="J38" s="2"/>
    </row>
    <row r="39" spans="1:10">
      <c r="A39" s="3" t="s">
        <v>159</v>
      </c>
      <c r="B39" s="2"/>
      <c r="C39" s="2"/>
      <c r="D39" s="2"/>
      <c r="E39" s="2"/>
      <c r="F39" s="3" t="s">
        <v>160</v>
      </c>
      <c r="G39" s="2">
        <v>102.48</v>
      </c>
      <c r="H39" s="2"/>
      <c r="I39" s="2">
        <v>102.47</v>
      </c>
      <c r="J39" s="2"/>
    </row>
    <row r="41" spans="1:10">
      <c r="A41" s="1" t="s">
        <v>55</v>
      </c>
      <c r="F41" s="1" t="s">
        <v>148</v>
      </c>
      <c r="I41" s="1" t="s">
        <v>58</v>
      </c>
    </row>
    <row r="42" spans="1:10">
      <c r="A42" s="1" t="s">
        <v>56</v>
      </c>
      <c r="F42" s="1" t="s">
        <v>57</v>
      </c>
    </row>
    <row r="44" spans="1:10">
      <c r="A44" s="1" t="s">
        <v>153</v>
      </c>
      <c r="I44" s="1" t="s">
        <v>58</v>
      </c>
    </row>
    <row r="45" spans="1:10">
      <c r="A45" s="1" t="s">
        <v>56</v>
      </c>
      <c r="F45" s="1" t="s">
        <v>57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5"/>
  <sheetViews>
    <sheetView topLeftCell="A3" workbookViewId="0">
      <selection activeCell="I9" sqref="I9"/>
    </sheetView>
  </sheetViews>
  <sheetFormatPr defaultRowHeight="15"/>
  <cols>
    <col min="1" max="1" width="9.140625" style="1"/>
    <col min="2" max="2" width="0.140625" style="1" customWidth="1"/>
    <col min="3" max="3" width="9.140625" style="1" hidden="1" customWidth="1"/>
    <col min="4" max="4" width="0.140625" style="1" hidden="1" customWidth="1"/>
    <col min="5" max="5" width="14.7109375" style="1" hidden="1" customWidth="1"/>
    <col min="6" max="6" width="42" style="1" customWidth="1"/>
    <col min="7" max="7" width="15.140625" style="1" customWidth="1"/>
    <col min="8" max="8" width="9.140625" style="1" hidden="1" customWidth="1"/>
    <col min="9" max="9" width="15.5703125" style="1" customWidth="1"/>
    <col min="10" max="10" width="0.28515625" style="1" customWidth="1"/>
    <col min="11" max="16384" width="9.140625" style="1"/>
  </cols>
  <sheetData>
    <row r="1" spans="1:10" ht="15.75">
      <c r="A1" s="5" t="s">
        <v>164</v>
      </c>
    </row>
    <row r="2" spans="1:10">
      <c r="A2" s="1" t="s">
        <v>74</v>
      </c>
    </row>
    <row r="4" spans="1:10">
      <c r="A4" s="4" t="s">
        <v>1</v>
      </c>
    </row>
    <row r="6" spans="1:10">
      <c r="A6" s="1" t="s">
        <v>2</v>
      </c>
      <c r="B6" s="1" t="s">
        <v>3</v>
      </c>
      <c r="G6" s="1" t="s">
        <v>122</v>
      </c>
    </row>
    <row r="7" spans="1:10">
      <c r="A7" s="1" t="s">
        <v>5</v>
      </c>
      <c r="B7" s="1" t="s">
        <v>6</v>
      </c>
    </row>
    <row r="8" spans="1:10">
      <c r="A8" s="1" t="s">
        <v>7</v>
      </c>
      <c r="B8" s="1" t="s">
        <v>8</v>
      </c>
    </row>
    <row r="9" spans="1:10">
      <c r="A9" s="1" t="s">
        <v>9</v>
      </c>
      <c r="B9" s="1" t="s">
        <v>10</v>
      </c>
    </row>
    <row r="10" spans="1:10">
      <c r="A10" s="1" t="s">
        <v>11</v>
      </c>
      <c r="B10" s="1" t="s">
        <v>12</v>
      </c>
      <c r="G10" s="1" t="s">
        <v>171</v>
      </c>
    </row>
    <row r="13" spans="1:10">
      <c r="A13" s="2" t="s">
        <v>15</v>
      </c>
      <c r="B13" s="2" t="s">
        <v>16</v>
      </c>
      <c r="C13" s="2"/>
      <c r="D13" s="2"/>
      <c r="E13" s="2"/>
      <c r="F13" s="2"/>
      <c r="G13" s="2" t="s">
        <v>17</v>
      </c>
      <c r="H13" s="2"/>
      <c r="I13" s="2" t="s">
        <v>18</v>
      </c>
      <c r="J13" s="2"/>
    </row>
    <row r="14" spans="1:10">
      <c r="A14" s="2"/>
      <c r="B14" s="2"/>
      <c r="C14" s="2"/>
      <c r="D14" s="2"/>
      <c r="E14" s="2"/>
      <c r="F14" s="3" t="s">
        <v>167</v>
      </c>
      <c r="G14" s="2"/>
      <c r="H14" s="2"/>
      <c r="I14" s="2">
        <v>-533.53</v>
      </c>
      <c r="J14" s="2"/>
    </row>
    <row r="15" spans="1:10">
      <c r="A15" s="3" t="s">
        <v>19</v>
      </c>
      <c r="B15" s="3" t="s">
        <v>20</v>
      </c>
      <c r="C15" s="2"/>
      <c r="D15" s="2"/>
      <c r="E15" s="2"/>
      <c r="F15" s="2"/>
      <c r="G15" s="8">
        <v>572.4</v>
      </c>
      <c r="H15" s="2"/>
      <c r="I15" s="2">
        <v>574.01</v>
      </c>
      <c r="J15" s="2"/>
    </row>
    <row r="16" spans="1:10">
      <c r="A16" s="2" t="s">
        <v>2</v>
      </c>
      <c r="B16" s="2" t="s">
        <v>12</v>
      </c>
      <c r="C16" s="2"/>
      <c r="D16" s="2"/>
      <c r="E16" s="2"/>
      <c r="F16" s="2"/>
      <c r="G16" s="8">
        <v>572.4</v>
      </c>
      <c r="H16" s="2"/>
      <c r="I16" s="2">
        <v>574.01</v>
      </c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3" t="s">
        <v>23</v>
      </c>
      <c r="B18" s="3" t="s">
        <v>24</v>
      </c>
      <c r="C18" s="2"/>
      <c r="D18" s="2"/>
      <c r="E18" s="2"/>
      <c r="F18" s="2"/>
      <c r="G18" s="8">
        <f>SUM(G19+G26+G33+G34+G35)</f>
        <v>572.4</v>
      </c>
      <c r="H18" s="2" t="e">
        <f>SUM(H19+H26+H33+H34+H35+H36)</f>
        <v>#REF!</v>
      </c>
      <c r="I18" s="2">
        <f>SUM(I19+I26+I33+I34+I35+I36)</f>
        <v>647.04000000000008</v>
      </c>
      <c r="J18" s="2"/>
    </row>
    <row r="19" spans="1:10">
      <c r="A19" s="3" t="s">
        <v>2</v>
      </c>
      <c r="B19" s="3" t="s">
        <v>25</v>
      </c>
      <c r="C19" s="3"/>
      <c r="D19" s="3"/>
      <c r="E19" s="3"/>
      <c r="F19" s="3"/>
      <c r="G19" s="8">
        <f>SUM(G22+G23)</f>
        <v>127.2</v>
      </c>
      <c r="H19" s="2">
        <f t="shared" ref="H19:I19" si="0">SUM(H22+H23)</f>
        <v>490.92</v>
      </c>
      <c r="I19" s="2">
        <f t="shared" si="0"/>
        <v>116.15</v>
      </c>
      <c r="J19" s="2"/>
    </row>
    <row r="20" spans="1:10">
      <c r="A20" s="3"/>
      <c r="B20" s="3" t="s">
        <v>26</v>
      </c>
      <c r="C20" s="3"/>
      <c r="D20" s="3"/>
      <c r="E20" s="3"/>
      <c r="F20" s="3"/>
      <c r="G20" s="2"/>
      <c r="H20" s="2"/>
      <c r="I20" s="2"/>
      <c r="J20" s="2"/>
    </row>
    <row r="21" spans="1:10">
      <c r="A21" s="3"/>
      <c r="B21" s="3" t="s">
        <v>27</v>
      </c>
      <c r="C21" s="3"/>
      <c r="D21" s="3"/>
      <c r="E21" s="3"/>
      <c r="F21" s="3"/>
      <c r="G21" s="2"/>
      <c r="H21" s="2"/>
      <c r="I21" s="2"/>
      <c r="J21" s="2"/>
    </row>
    <row r="22" spans="1:10">
      <c r="A22" s="2" t="s">
        <v>5</v>
      </c>
      <c r="B22" s="2" t="s">
        <v>28</v>
      </c>
      <c r="C22" s="2"/>
      <c r="D22" s="2"/>
      <c r="E22" s="2"/>
      <c r="F22" s="2"/>
      <c r="G22" s="2"/>
      <c r="H22" s="2">
        <v>490.92</v>
      </c>
      <c r="I22" s="2"/>
      <c r="J22" s="2"/>
    </row>
    <row r="23" spans="1:10">
      <c r="A23" s="2" t="s">
        <v>7</v>
      </c>
      <c r="B23" s="2" t="s">
        <v>29</v>
      </c>
      <c r="C23" s="2"/>
      <c r="D23" s="2"/>
      <c r="E23" s="2"/>
      <c r="F23" s="2"/>
      <c r="G23" s="8">
        <v>127.2</v>
      </c>
      <c r="H23" s="2"/>
      <c r="I23" s="2">
        <v>116.15</v>
      </c>
      <c r="J23" s="2"/>
    </row>
    <row r="24" spans="1:10">
      <c r="A24" s="2"/>
      <c r="B24" s="2" t="s">
        <v>30</v>
      </c>
      <c r="C24" s="2"/>
      <c r="D24" s="2"/>
      <c r="E24" s="2"/>
      <c r="F24" s="2"/>
      <c r="G24" s="2"/>
      <c r="H24" s="2"/>
      <c r="I24" s="2"/>
      <c r="J24" s="2"/>
    </row>
    <row r="25" spans="1:10">
      <c r="A25" s="3" t="s">
        <v>11</v>
      </c>
      <c r="B25" s="3" t="s">
        <v>31</v>
      </c>
      <c r="C25" s="3"/>
      <c r="D25" s="3"/>
      <c r="E25" s="3"/>
      <c r="F25" s="2"/>
      <c r="G25" s="2"/>
      <c r="H25" s="2"/>
      <c r="I25" s="2"/>
      <c r="J25" s="2"/>
    </row>
    <row r="26" spans="1:10">
      <c r="A26" s="3"/>
      <c r="B26" s="3" t="s">
        <v>32</v>
      </c>
      <c r="C26" s="3"/>
      <c r="D26" s="3"/>
      <c r="E26" s="3"/>
      <c r="F26" s="2"/>
      <c r="G26" s="2">
        <f>SUM(G27+G28+G29+G30+G31+G32)</f>
        <v>205.64</v>
      </c>
      <c r="H26" s="2" t="e">
        <f>SUM(H27+H28+H29+H30+H31+#REF!+H32+#REF!+#REF!)</f>
        <v>#REF!</v>
      </c>
      <c r="I26" s="2">
        <f>SUM(I27+I28+I29+I30+I31+I32)</f>
        <v>269.3</v>
      </c>
      <c r="J26" s="2"/>
    </row>
    <row r="27" spans="1:10">
      <c r="A27" s="2" t="s">
        <v>33</v>
      </c>
      <c r="B27" s="2" t="s">
        <v>34</v>
      </c>
      <c r="C27" s="2"/>
      <c r="D27" s="2"/>
      <c r="E27" s="2"/>
      <c r="F27" s="2"/>
      <c r="G27" s="2">
        <v>29.68</v>
      </c>
      <c r="H27" s="2"/>
      <c r="I27" s="2">
        <v>14.84</v>
      </c>
      <c r="J27" s="2"/>
    </row>
    <row r="28" spans="1:10">
      <c r="A28" s="2" t="s">
        <v>35</v>
      </c>
      <c r="B28" s="2" t="s">
        <v>36</v>
      </c>
      <c r="C28" s="2"/>
      <c r="D28" s="2"/>
      <c r="E28" s="2"/>
      <c r="F28" s="2"/>
      <c r="G28" s="2"/>
      <c r="H28" s="2"/>
      <c r="I28" s="2"/>
      <c r="J28" s="2"/>
    </row>
    <row r="29" spans="1:10">
      <c r="A29" s="2" t="s">
        <v>37</v>
      </c>
      <c r="B29" s="2" t="s">
        <v>38</v>
      </c>
      <c r="C29" s="2"/>
      <c r="D29" s="2"/>
      <c r="E29" s="2"/>
      <c r="F29" s="2"/>
      <c r="G29" s="2">
        <v>29.68</v>
      </c>
      <c r="H29" s="2"/>
      <c r="I29" s="2">
        <v>14.84</v>
      </c>
      <c r="J29" s="2"/>
    </row>
    <row r="30" spans="1:10">
      <c r="A30" s="2" t="s">
        <v>39</v>
      </c>
      <c r="B30" s="2" t="s">
        <v>40</v>
      </c>
      <c r="C30" s="2"/>
      <c r="D30" s="2"/>
      <c r="E30" s="2"/>
      <c r="F30" s="2"/>
      <c r="G30" s="2">
        <v>146.28</v>
      </c>
      <c r="H30" s="2"/>
      <c r="I30" s="2">
        <v>239.62</v>
      </c>
      <c r="J30" s="2"/>
    </row>
    <row r="31" spans="1:10">
      <c r="A31" s="2" t="s">
        <v>41</v>
      </c>
      <c r="B31" s="2" t="s">
        <v>42</v>
      </c>
      <c r="C31" s="2"/>
      <c r="D31" s="2"/>
      <c r="E31" s="2"/>
      <c r="F31" s="2"/>
      <c r="G31" s="2"/>
      <c r="H31" s="2"/>
      <c r="I31" s="2"/>
      <c r="J31" s="2"/>
    </row>
    <row r="32" spans="1:10">
      <c r="A32" s="2" t="s">
        <v>43</v>
      </c>
      <c r="B32" s="2" t="s">
        <v>45</v>
      </c>
      <c r="C32" s="2"/>
      <c r="D32" s="2"/>
      <c r="E32" s="2"/>
      <c r="F32" s="2"/>
      <c r="G32" s="2"/>
      <c r="H32" s="2"/>
      <c r="I32" s="2"/>
      <c r="J32" s="2"/>
    </row>
    <row r="33" spans="1:10">
      <c r="A33" s="3" t="s">
        <v>13</v>
      </c>
      <c r="B33" s="3" t="s">
        <v>47</v>
      </c>
      <c r="C33" s="3"/>
      <c r="D33" s="3"/>
      <c r="E33" s="3"/>
      <c r="F33" s="2"/>
      <c r="G33" s="2">
        <v>186.56</v>
      </c>
      <c r="H33" s="2"/>
      <c r="I33" s="2">
        <v>142.94</v>
      </c>
      <c r="J33" s="2"/>
    </row>
    <row r="34" spans="1:10">
      <c r="A34" s="3" t="s">
        <v>14</v>
      </c>
      <c r="B34" s="3" t="s">
        <v>48</v>
      </c>
      <c r="C34" s="3"/>
      <c r="D34" s="3"/>
      <c r="E34" s="3"/>
      <c r="F34" s="3"/>
      <c r="G34" s="2">
        <v>23.32</v>
      </c>
      <c r="H34" s="2"/>
      <c r="I34" s="2">
        <v>88.97</v>
      </c>
      <c r="J34" s="2"/>
    </row>
    <row r="35" spans="1:10">
      <c r="A35" s="3" t="s">
        <v>21</v>
      </c>
      <c r="B35" s="3"/>
      <c r="C35" s="3"/>
      <c r="D35" s="3"/>
      <c r="E35" s="3"/>
      <c r="F35" s="3" t="s">
        <v>142</v>
      </c>
      <c r="G35" s="2">
        <v>29.68</v>
      </c>
      <c r="H35" s="2"/>
      <c r="I35" s="2">
        <v>29.68</v>
      </c>
      <c r="J35" s="2"/>
    </row>
    <row r="36" spans="1:10">
      <c r="A36" s="3" t="s">
        <v>50</v>
      </c>
      <c r="B36" s="3" t="s">
        <v>51</v>
      </c>
      <c r="C36" s="3"/>
      <c r="D36" s="3"/>
      <c r="E36" s="3"/>
      <c r="F36" s="3"/>
      <c r="G36" s="2"/>
      <c r="H36" s="2"/>
      <c r="I36" s="2"/>
      <c r="J36" s="2"/>
    </row>
    <row r="37" spans="1:10">
      <c r="A37" s="2"/>
      <c r="B37" s="2"/>
      <c r="C37" s="2"/>
      <c r="D37" s="2"/>
      <c r="E37" s="2"/>
      <c r="F37" s="3" t="s">
        <v>143</v>
      </c>
      <c r="G37" s="2"/>
      <c r="H37" s="2"/>
      <c r="I37" s="8">
        <f>I14+G16-I18</f>
        <v>-608.17000000000007</v>
      </c>
      <c r="J37" s="2"/>
    </row>
    <row r="38" spans="1:10">
      <c r="A38" s="3" t="s">
        <v>53</v>
      </c>
      <c r="B38" s="3" t="s">
        <v>54</v>
      </c>
      <c r="C38" s="3"/>
      <c r="D38" s="3"/>
      <c r="E38" s="3"/>
      <c r="F38" s="3"/>
      <c r="G38" s="2"/>
      <c r="H38" s="2"/>
      <c r="I38" s="2">
        <v>-34.409999999999997</v>
      </c>
      <c r="J38" s="2"/>
    </row>
    <row r="39" spans="1:10">
      <c r="A39" s="3" t="s">
        <v>159</v>
      </c>
      <c r="B39" s="2"/>
      <c r="C39" s="2"/>
      <c r="D39" s="2"/>
      <c r="E39" s="2"/>
      <c r="F39" s="3" t="s">
        <v>160</v>
      </c>
      <c r="G39" s="2">
        <v>148.44</v>
      </c>
      <c r="H39" s="2"/>
      <c r="I39" s="2">
        <v>150.49</v>
      </c>
      <c r="J39" s="2"/>
    </row>
    <row r="41" spans="1:10">
      <c r="A41" s="1" t="s">
        <v>55</v>
      </c>
      <c r="F41" s="1" t="s">
        <v>146</v>
      </c>
      <c r="I41" s="1" t="s">
        <v>58</v>
      </c>
    </row>
    <row r="42" spans="1:10">
      <c r="A42" s="1" t="s">
        <v>56</v>
      </c>
      <c r="F42" s="1" t="s">
        <v>57</v>
      </c>
    </row>
    <row r="44" spans="1:10">
      <c r="A44" s="1" t="s">
        <v>149</v>
      </c>
      <c r="I44" s="1" t="s">
        <v>58</v>
      </c>
    </row>
    <row r="45" spans="1:10">
      <c r="A45" s="1" t="s">
        <v>56</v>
      </c>
      <c r="F45" s="1" t="s">
        <v>57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5"/>
  <sheetViews>
    <sheetView workbookViewId="0">
      <selection activeCell="G10" sqref="G10"/>
    </sheetView>
  </sheetViews>
  <sheetFormatPr defaultRowHeight="15"/>
  <cols>
    <col min="1" max="1" width="9.140625" style="1"/>
    <col min="2" max="2" width="0.140625" style="1" customWidth="1"/>
    <col min="3" max="3" width="9.140625" style="1" hidden="1" customWidth="1"/>
    <col min="4" max="4" width="0.140625" style="1" hidden="1" customWidth="1"/>
    <col min="5" max="5" width="14.7109375" style="1" hidden="1" customWidth="1"/>
    <col min="6" max="6" width="42" style="1" customWidth="1"/>
    <col min="7" max="7" width="15.140625" style="1" customWidth="1"/>
    <col min="8" max="8" width="9.140625" style="1" hidden="1" customWidth="1"/>
    <col min="9" max="9" width="15.5703125" style="1" customWidth="1"/>
    <col min="10" max="10" width="0.28515625" style="1" customWidth="1"/>
    <col min="11" max="16384" width="9.140625" style="1"/>
  </cols>
  <sheetData>
    <row r="1" spans="1:10" ht="15.75">
      <c r="A1" s="5" t="s">
        <v>164</v>
      </c>
    </row>
    <row r="2" spans="1:10">
      <c r="A2" s="1" t="s">
        <v>75</v>
      </c>
    </row>
    <row r="4" spans="1:10">
      <c r="A4" s="4" t="s">
        <v>1</v>
      </c>
    </row>
    <row r="6" spans="1:10">
      <c r="A6" s="1" t="s">
        <v>2</v>
      </c>
      <c r="B6" s="1" t="s">
        <v>3</v>
      </c>
      <c r="G6" s="1" t="s">
        <v>123</v>
      </c>
    </row>
    <row r="7" spans="1:10">
      <c r="A7" s="1" t="s">
        <v>5</v>
      </c>
      <c r="B7" s="1" t="s">
        <v>6</v>
      </c>
    </row>
    <row r="8" spans="1:10">
      <c r="A8" s="1" t="s">
        <v>7</v>
      </c>
      <c r="B8" s="1" t="s">
        <v>8</v>
      </c>
    </row>
    <row r="9" spans="1:10">
      <c r="A9" s="1" t="s">
        <v>9</v>
      </c>
      <c r="B9" s="1" t="s">
        <v>10</v>
      </c>
    </row>
    <row r="10" spans="1:10">
      <c r="A10" s="1" t="s">
        <v>11</v>
      </c>
      <c r="B10" s="1" t="s">
        <v>12</v>
      </c>
      <c r="G10" s="1" t="s">
        <v>171</v>
      </c>
    </row>
    <row r="11" spans="1:10">
      <c r="J11" s="2"/>
    </row>
    <row r="12" spans="1:10">
      <c r="J12" s="2"/>
    </row>
    <row r="13" spans="1:10">
      <c r="A13" s="2" t="s">
        <v>15</v>
      </c>
      <c r="B13" s="2" t="s">
        <v>16</v>
      </c>
      <c r="C13" s="2"/>
      <c r="D13" s="2"/>
      <c r="E13" s="2"/>
      <c r="F13" s="2"/>
      <c r="G13" s="2" t="s">
        <v>17</v>
      </c>
      <c r="H13" s="2"/>
      <c r="I13" s="2" t="s">
        <v>18</v>
      </c>
      <c r="J13" s="2"/>
    </row>
    <row r="14" spans="1:10">
      <c r="A14" s="2"/>
      <c r="B14" s="2"/>
      <c r="C14" s="2"/>
      <c r="D14" s="2"/>
      <c r="E14" s="2"/>
      <c r="F14" s="3" t="s">
        <v>167</v>
      </c>
      <c r="G14" s="2"/>
      <c r="H14" s="2"/>
      <c r="I14" s="2">
        <v>-114.89</v>
      </c>
      <c r="J14" s="2"/>
    </row>
    <row r="15" spans="1:10">
      <c r="A15" s="3" t="s">
        <v>19</v>
      </c>
      <c r="B15" s="3" t="s">
        <v>20</v>
      </c>
      <c r="C15" s="2"/>
      <c r="D15" s="2"/>
      <c r="E15" s="2"/>
      <c r="F15" s="2"/>
      <c r="G15" s="8">
        <v>597</v>
      </c>
      <c r="H15" s="2" t="e">
        <f>SUM(H16+#REF!+#REF!+#REF!+#REF!)</f>
        <v>#REF!</v>
      </c>
      <c r="I15" s="2">
        <v>610.32000000000005</v>
      </c>
      <c r="J15" s="2"/>
    </row>
    <row r="16" spans="1:10">
      <c r="A16" s="2" t="s">
        <v>2</v>
      </c>
      <c r="B16" s="2" t="s">
        <v>12</v>
      </c>
      <c r="C16" s="2"/>
      <c r="D16" s="2"/>
      <c r="E16" s="2"/>
      <c r="F16" s="2"/>
      <c r="G16" s="8">
        <v>597</v>
      </c>
      <c r="H16" s="2"/>
      <c r="I16" s="2">
        <v>610.32000000000005</v>
      </c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3" t="s">
        <v>23</v>
      </c>
      <c r="B18" s="3" t="s">
        <v>24</v>
      </c>
      <c r="C18" s="2"/>
      <c r="D18" s="2"/>
      <c r="E18" s="2"/>
      <c r="F18" s="2"/>
      <c r="G18" s="8">
        <f>SUM(G19+G26+G33+G34+G35)</f>
        <v>597.00000000000011</v>
      </c>
      <c r="H18" s="2">
        <f>SUM(H19+H26+H33+H34+H35+H36)</f>
        <v>0</v>
      </c>
      <c r="I18" s="2">
        <f>SUM(I19+I26+I33+I34+I35+I36)</f>
        <v>560.80000000000007</v>
      </c>
      <c r="J18" s="2"/>
    </row>
    <row r="19" spans="1:10">
      <c r="A19" s="3" t="s">
        <v>2</v>
      </c>
      <c r="B19" s="3" t="s">
        <v>25</v>
      </c>
      <c r="C19" s="3"/>
      <c r="D19" s="3"/>
      <c r="E19" s="3"/>
      <c r="F19" s="3"/>
      <c r="G19" s="2">
        <f>SUM(G22+G23)</f>
        <v>132.66999999999999</v>
      </c>
      <c r="H19" s="2"/>
      <c r="I19" s="2">
        <f>I22+I23</f>
        <v>190.12</v>
      </c>
      <c r="J19" s="2"/>
    </row>
    <row r="20" spans="1:10">
      <c r="A20" s="3"/>
      <c r="B20" s="3" t="s">
        <v>26</v>
      </c>
      <c r="C20" s="3"/>
      <c r="D20" s="3"/>
      <c r="E20" s="3"/>
      <c r="F20" s="3"/>
      <c r="G20" s="2"/>
      <c r="H20" s="2"/>
      <c r="I20" s="2"/>
      <c r="J20" s="2"/>
    </row>
    <row r="21" spans="1:10">
      <c r="A21" s="3"/>
      <c r="B21" s="3" t="s">
        <v>27</v>
      </c>
      <c r="C21" s="3"/>
      <c r="D21" s="3"/>
      <c r="E21" s="3"/>
      <c r="F21" s="3"/>
      <c r="G21" s="2"/>
      <c r="H21" s="2"/>
      <c r="I21" s="2"/>
      <c r="J21" s="2"/>
    </row>
    <row r="22" spans="1:10">
      <c r="A22" s="2" t="s">
        <v>5</v>
      </c>
      <c r="B22" s="2" t="s">
        <v>28</v>
      </c>
      <c r="C22" s="2"/>
      <c r="D22" s="2"/>
      <c r="E22" s="2"/>
      <c r="F22" s="2"/>
      <c r="G22" s="2"/>
      <c r="H22" s="2">
        <v>490.92</v>
      </c>
      <c r="I22" s="2"/>
      <c r="J22" s="2"/>
    </row>
    <row r="23" spans="1:10">
      <c r="A23" s="2" t="s">
        <v>7</v>
      </c>
      <c r="B23" s="2" t="s">
        <v>29</v>
      </c>
      <c r="C23" s="2"/>
      <c r="D23" s="2"/>
      <c r="E23" s="2"/>
      <c r="F23" s="2"/>
      <c r="G23" s="2">
        <v>132.66999999999999</v>
      </c>
      <c r="H23" s="2"/>
      <c r="I23" s="2">
        <v>190.12</v>
      </c>
      <c r="J23" s="2"/>
    </row>
    <row r="24" spans="1:10">
      <c r="A24" s="2"/>
      <c r="B24" s="2" t="s">
        <v>30</v>
      </c>
      <c r="C24" s="2"/>
      <c r="D24" s="2"/>
      <c r="E24" s="2"/>
      <c r="F24" s="2"/>
      <c r="G24" s="2"/>
      <c r="H24" s="2"/>
      <c r="I24" s="2"/>
      <c r="J24" s="2"/>
    </row>
    <row r="25" spans="1:10">
      <c r="A25" s="3" t="s">
        <v>11</v>
      </c>
      <c r="B25" s="3" t="s">
        <v>31</v>
      </c>
      <c r="C25" s="3"/>
      <c r="D25" s="3"/>
      <c r="E25" s="3"/>
      <c r="F25" s="2"/>
      <c r="G25" s="2"/>
      <c r="H25" s="2"/>
      <c r="I25" s="2"/>
      <c r="J25" s="2"/>
    </row>
    <row r="26" spans="1:10">
      <c r="A26" s="3"/>
      <c r="B26" s="3" t="s">
        <v>32</v>
      </c>
      <c r="C26" s="3"/>
      <c r="D26" s="3"/>
      <c r="E26" s="3"/>
      <c r="F26" s="2"/>
      <c r="G26" s="2">
        <f>SUM(G27+G28+G29+G30+G31+G32)</f>
        <v>214.47000000000003</v>
      </c>
      <c r="H26" s="2">
        <f t="shared" ref="H26:I26" si="0">SUM(H27+H28+H29+H30+H31+H32)</f>
        <v>0</v>
      </c>
      <c r="I26" s="2">
        <f t="shared" si="0"/>
        <v>97.86</v>
      </c>
      <c r="J26" s="2"/>
    </row>
    <row r="27" spans="1:10">
      <c r="A27" s="2" t="s">
        <v>33</v>
      </c>
      <c r="B27" s="2" t="s">
        <v>34</v>
      </c>
      <c r="C27" s="2"/>
      <c r="D27" s="2"/>
      <c r="E27" s="2"/>
      <c r="F27" s="2"/>
      <c r="G27" s="2">
        <v>30.96</v>
      </c>
      <c r="H27" s="2"/>
      <c r="I27" s="2">
        <v>35.1</v>
      </c>
      <c r="J27" s="2"/>
    </row>
    <row r="28" spans="1:10">
      <c r="A28" s="2" t="s">
        <v>35</v>
      </c>
      <c r="B28" s="2" t="s">
        <v>36</v>
      </c>
      <c r="C28" s="2"/>
      <c r="D28" s="2"/>
      <c r="E28" s="2"/>
      <c r="F28" s="2"/>
      <c r="G28" s="2"/>
      <c r="H28" s="2"/>
      <c r="I28" s="2"/>
      <c r="J28" s="2"/>
    </row>
    <row r="29" spans="1:10">
      <c r="A29" s="2" t="s">
        <v>37</v>
      </c>
      <c r="B29" s="2" t="s">
        <v>38</v>
      </c>
      <c r="C29" s="2"/>
      <c r="D29" s="2"/>
      <c r="E29" s="2"/>
      <c r="F29" s="2"/>
      <c r="G29" s="2">
        <v>30.96</v>
      </c>
      <c r="H29" s="2"/>
      <c r="I29" s="8">
        <v>15.48</v>
      </c>
      <c r="J29" s="2"/>
    </row>
    <row r="30" spans="1:10">
      <c r="A30" s="2" t="s">
        <v>39</v>
      </c>
      <c r="B30" s="2" t="s">
        <v>40</v>
      </c>
      <c r="C30" s="2"/>
      <c r="D30" s="2"/>
      <c r="E30" s="2"/>
      <c r="F30" s="2"/>
      <c r="G30" s="2">
        <v>152.55000000000001</v>
      </c>
      <c r="H30" s="2"/>
      <c r="I30" s="2">
        <v>47.28</v>
      </c>
      <c r="J30" s="2"/>
    </row>
    <row r="31" spans="1:10">
      <c r="A31" s="2" t="s">
        <v>41</v>
      </c>
      <c r="B31" s="2" t="s">
        <v>42</v>
      </c>
      <c r="C31" s="2"/>
      <c r="D31" s="2"/>
      <c r="E31" s="2"/>
      <c r="F31" s="2"/>
      <c r="G31" s="2"/>
      <c r="H31" s="2"/>
      <c r="I31" s="2"/>
      <c r="J31" s="2"/>
    </row>
    <row r="32" spans="1:10">
      <c r="A32" s="2" t="s">
        <v>43</v>
      </c>
      <c r="B32" s="2" t="s">
        <v>45</v>
      </c>
      <c r="C32" s="2"/>
      <c r="D32" s="2"/>
      <c r="E32" s="2"/>
      <c r="F32" s="2"/>
      <c r="G32" s="2"/>
      <c r="H32" s="2"/>
      <c r="I32" s="2"/>
      <c r="J32" s="2"/>
    </row>
    <row r="33" spans="1:10">
      <c r="A33" s="3" t="s">
        <v>13</v>
      </c>
      <c r="B33" s="3" t="s">
        <v>47</v>
      </c>
      <c r="C33" s="3"/>
      <c r="D33" s="3"/>
      <c r="E33" s="3"/>
      <c r="F33" s="2"/>
      <c r="G33" s="2">
        <v>194.58</v>
      </c>
      <c r="H33" s="2"/>
      <c r="I33" s="2">
        <v>149.08000000000001</v>
      </c>
      <c r="J33" s="2"/>
    </row>
    <row r="34" spans="1:10">
      <c r="A34" s="3" t="s">
        <v>14</v>
      </c>
      <c r="B34" s="3" t="s">
        <v>48</v>
      </c>
      <c r="C34" s="3"/>
      <c r="D34" s="3"/>
      <c r="E34" s="3"/>
      <c r="F34" s="3"/>
      <c r="G34" s="2">
        <v>24.32</v>
      </c>
      <c r="H34" s="2"/>
      <c r="I34" s="2">
        <v>92.78</v>
      </c>
      <c r="J34" s="2"/>
    </row>
    <row r="35" spans="1:10">
      <c r="A35" s="3" t="s">
        <v>21</v>
      </c>
      <c r="B35" s="3"/>
      <c r="C35" s="3"/>
      <c r="D35" s="3"/>
      <c r="E35" s="3"/>
      <c r="F35" s="3" t="s">
        <v>142</v>
      </c>
      <c r="G35" s="2">
        <v>30.96</v>
      </c>
      <c r="H35" s="2"/>
      <c r="I35" s="2">
        <v>30.96</v>
      </c>
      <c r="J35" s="2"/>
    </row>
    <row r="36" spans="1:10">
      <c r="A36" s="3" t="s">
        <v>50</v>
      </c>
      <c r="B36" s="3" t="s">
        <v>51</v>
      </c>
      <c r="C36" s="3"/>
      <c r="D36" s="3"/>
      <c r="E36" s="3"/>
      <c r="F36" s="3"/>
      <c r="G36" s="2"/>
      <c r="H36" s="2"/>
      <c r="I36" s="2"/>
      <c r="J36" s="2"/>
    </row>
    <row r="37" spans="1:10">
      <c r="A37" s="2"/>
      <c r="B37" s="2"/>
      <c r="C37" s="2"/>
      <c r="D37" s="2"/>
      <c r="E37" s="2"/>
      <c r="F37" s="3" t="s">
        <v>143</v>
      </c>
      <c r="G37" s="2"/>
      <c r="H37" s="2"/>
      <c r="I37" s="8">
        <f>I14+G16-I18</f>
        <v>-78.690000000000055</v>
      </c>
      <c r="J37" s="2"/>
    </row>
    <row r="38" spans="1:10">
      <c r="A38" s="3" t="s">
        <v>53</v>
      </c>
      <c r="B38" s="3" t="s">
        <v>54</v>
      </c>
      <c r="C38" s="3"/>
      <c r="D38" s="3"/>
      <c r="E38" s="3"/>
      <c r="F38" s="3"/>
      <c r="G38" s="2"/>
      <c r="H38" s="2"/>
      <c r="I38" s="8">
        <v>-986.48</v>
      </c>
      <c r="J38" s="2"/>
    </row>
    <row r="39" spans="1:10">
      <c r="A39" s="3" t="s">
        <v>159</v>
      </c>
      <c r="B39" s="2"/>
      <c r="C39" s="2"/>
      <c r="D39" s="2"/>
      <c r="E39" s="2"/>
      <c r="F39" s="3" t="s">
        <v>160</v>
      </c>
      <c r="G39" s="8">
        <v>154.80000000000001</v>
      </c>
      <c r="H39" s="2"/>
      <c r="I39" s="2">
        <v>160.81</v>
      </c>
    </row>
    <row r="41" spans="1:10">
      <c r="A41" s="1" t="s">
        <v>55</v>
      </c>
      <c r="F41" s="1" t="s">
        <v>148</v>
      </c>
      <c r="I41" s="1" t="s">
        <v>58</v>
      </c>
    </row>
    <row r="42" spans="1:10">
      <c r="A42" s="1" t="s">
        <v>56</v>
      </c>
      <c r="F42" s="1" t="s">
        <v>57</v>
      </c>
    </row>
    <row r="44" spans="1:10">
      <c r="A44" s="1" t="s">
        <v>147</v>
      </c>
      <c r="I44" s="1" t="s">
        <v>58</v>
      </c>
    </row>
    <row r="45" spans="1:10">
      <c r="A45" s="1" t="s">
        <v>56</v>
      </c>
      <c r="F45" s="1" t="s">
        <v>57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5"/>
  <sheetViews>
    <sheetView topLeftCell="A5" workbookViewId="0">
      <selection activeCell="F9" sqref="F9"/>
    </sheetView>
  </sheetViews>
  <sheetFormatPr defaultRowHeight="15"/>
  <cols>
    <col min="1" max="1" width="9.140625" style="1"/>
    <col min="2" max="2" width="0.140625" style="1" customWidth="1"/>
    <col min="3" max="3" width="9.140625" style="1" hidden="1" customWidth="1"/>
    <col min="4" max="4" width="0.140625" style="1" hidden="1" customWidth="1"/>
    <col min="5" max="5" width="14.7109375" style="1" hidden="1" customWidth="1"/>
    <col min="6" max="6" width="42" style="1" customWidth="1"/>
    <col min="7" max="7" width="15.140625" style="1" customWidth="1"/>
    <col min="8" max="8" width="9.140625" style="1" hidden="1" customWidth="1"/>
    <col min="9" max="9" width="15.5703125" style="1" customWidth="1"/>
    <col min="10" max="10" width="0.28515625" style="1" customWidth="1"/>
    <col min="11" max="16384" width="9.140625" style="1"/>
  </cols>
  <sheetData>
    <row r="1" spans="1:10" ht="15.75">
      <c r="A1" s="5" t="s">
        <v>164</v>
      </c>
    </row>
    <row r="2" spans="1:10">
      <c r="A2" s="1" t="s">
        <v>76</v>
      </c>
    </row>
    <row r="4" spans="1:10">
      <c r="A4" s="4" t="s">
        <v>1</v>
      </c>
    </row>
    <row r="6" spans="1:10">
      <c r="A6" s="1" t="s">
        <v>2</v>
      </c>
      <c r="B6" s="1" t="s">
        <v>3</v>
      </c>
      <c r="G6" s="1" t="s">
        <v>124</v>
      </c>
    </row>
    <row r="7" spans="1:10">
      <c r="A7" s="1" t="s">
        <v>5</v>
      </c>
      <c r="B7" s="1" t="s">
        <v>6</v>
      </c>
    </row>
    <row r="8" spans="1:10">
      <c r="A8" s="1" t="s">
        <v>7</v>
      </c>
      <c r="B8" s="1" t="s">
        <v>8</v>
      </c>
    </row>
    <row r="9" spans="1:10">
      <c r="A9" s="1" t="s">
        <v>9</v>
      </c>
      <c r="B9" s="1" t="s">
        <v>10</v>
      </c>
    </row>
    <row r="10" spans="1:10">
      <c r="A10" s="1" t="s">
        <v>11</v>
      </c>
      <c r="B10" s="1" t="s">
        <v>12</v>
      </c>
      <c r="G10" s="1" t="s">
        <v>172</v>
      </c>
    </row>
    <row r="12" spans="1:10">
      <c r="J12" s="2"/>
    </row>
    <row r="13" spans="1:10">
      <c r="A13" s="2" t="s">
        <v>15</v>
      </c>
      <c r="B13" s="2" t="s">
        <v>16</v>
      </c>
      <c r="C13" s="2"/>
      <c r="D13" s="2"/>
      <c r="E13" s="2"/>
      <c r="F13" s="2"/>
      <c r="G13" s="2" t="s">
        <v>17</v>
      </c>
      <c r="H13" s="2"/>
      <c r="I13" s="2" t="s">
        <v>18</v>
      </c>
      <c r="J13" s="2"/>
    </row>
    <row r="14" spans="1:10">
      <c r="A14" s="2"/>
      <c r="B14" s="2"/>
      <c r="C14" s="2"/>
      <c r="D14" s="2"/>
      <c r="E14" s="2"/>
      <c r="F14" s="3" t="s">
        <v>167</v>
      </c>
      <c r="G14" s="2"/>
      <c r="H14" s="2"/>
      <c r="I14" s="2">
        <v>-201.93</v>
      </c>
      <c r="J14" s="2"/>
    </row>
    <row r="15" spans="1:10">
      <c r="A15" s="3" t="s">
        <v>19</v>
      </c>
      <c r="B15" s="3" t="s">
        <v>20</v>
      </c>
      <c r="C15" s="2"/>
      <c r="D15" s="2"/>
      <c r="E15" s="2"/>
      <c r="F15" s="2"/>
      <c r="G15" s="8">
        <v>586.91999999999996</v>
      </c>
      <c r="H15" s="2" t="e">
        <f>SUM(H16+#REF!+#REF!+#REF!+#REF!)</f>
        <v>#REF!</v>
      </c>
      <c r="I15" s="2">
        <v>582.85</v>
      </c>
      <c r="J15" s="2"/>
    </row>
    <row r="16" spans="1:10">
      <c r="A16" s="2" t="s">
        <v>2</v>
      </c>
      <c r="B16" s="2" t="s">
        <v>12</v>
      </c>
      <c r="C16" s="2"/>
      <c r="D16" s="2"/>
      <c r="E16" s="2"/>
      <c r="F16" s="2"/>
      <c r="G16" s="8">
        <v>586.91999999999996</v>
      </c>
      <c r="H16" s="2"/>
      <c r="I16" s="2">
        <v>582.85</v>
      </c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3" t="s">
        <v>23</v>
      </c>
      <c r="B18" s="3" t="s">
        <v>24</v>
      </c>
      <c r="C18" s="2"/>
      <c r="D18" s="2"/>
      <c r="E18" s="2"/>
      <c r="F18" s="2"/>
      <c r="G18" s="8">
        <f>SUM(G19+G26+G33+G34+G35+G462)</f>
        <v>586.91999999999985</v>
      </c>
      <c r="H18" s="2">
        <f>SUM(H19+H26+H33+H34+H35+H36)</f>
        <v>0</v>
      </c>
      <c r="I18" s="8">
        <f>SUM(I19+I26+I33+I34+I35+I36)</f>
        <v>520.4</v>
      </c>
      <c r="J18" s="2"/>
    </row>
    <row r="19" spans="1:10">
      <c r="A19" s="3" t="s">
        <v>2</v>
      </c>
      <c r="B19" s="3" t="s">
        <v>25</v>
      </c>
      <c r="C19" s="3"/>
      <c r="D19" s="3"/>
      <c r="E19" s="3"/>
      <c r="F19" s="3"/>
      <c r="G19" s="2">
        <f>SUM(G22+G23)</f>
        <v>130.41</v>
      </c>
      <c r="H19" s="2"/>
      <c r="I19" s="2">
        <f>SUM(I22+I23)</f>
        <v>116.15</v>
      </c>
      <c r="J19" s="2"/>
    </row>
    <row r="20" spans="1:10">
      <c r="A20" s="3"/>
      <c r="B20" s="3" t="s">
        <v>26</v>
      </c>
      <c r="C20" s="3"/>
      <c r="D20" s="3"/>
      <c r="E20" s="3"/>
      <c r="F20" s="3"/>
      <c r="G20" s="2"/>
      <c r="H20" s="2"/>
      <c r="I20" s="2"/>
      <c r="J20" s="2"/>
    </row>
    <row r="21" spans="1:10">
      <c r="A21" s="3"/>
      <c r="B21" s="3" t="s">
        <v>27</v>
      </c>
      <c r="C21" s="3"/>
      <c r="D21" s="3"/>
      <c r="E21" s="3"/>
      <c r="F21" s="3"/>
      <c r="G21" s="2"/>
      <c r="H21" s="2"/>
      <c r="I21" s="2"/>
      <c r="J21" s="2"/>
    </row>
    <row r="22" spans="1:10">
      <c r="A22" s="2" t="s">
        <v>5</v>
      </c>
      <c r="B22" s="2" t="s">
        <v>28</v>
      </c>
      <c r="C22" s="2"/>
      <c r="D22" s="2"/>
      <c r="E22" s="2"/>
      <c r="F22" s="2"/>
      <c r="G22" s="2"/>
      <c r="H22" s="2">
        <v>490.92</v>
      </c>
      <c r="I22" s="2"/>
      <c r="J22" s="2"/>
    </row>
    <row r="23" spans="1:10">
      <c r="A23" s="2" t="s">
        <v>7</v>
      </c>
      <c r="B23" s="2" t="s">
        <v>29</v>
      </c>
      <c r="C23" s="2"/>
      <c r="D23" s="2"/>
      <c r="E23" s="2"/>
      <c r="F23" s="2"/>
      <c r="G23" s="2">
        <v>130.41</v>
      </c>
      <c r="H23" s="2"/>
      <c r="I23" s="2">
        <v>116.15</v>
      </c>
      <c r="J23" s="2"/>
    </row>
    <row r="24" spans="1:10">
      <c r="A24" s="2"/>
      <c r="B24" s="2" t="s">
        <v>30</v>
      </c>
      <c r="C24" s="2"/>
      <c r="D24" s="2"/>
      <c r="E24" s="2"/>
      <c r="F24" s="2"/>
      <c r="G24" s="2"/>
      <c r="H24" s="2"/>
      <c r="I24" s="2"/>
      <c r="J24" s="2"/>
    </row>
    <row r="25" spans="1:10">
      <c r="A25" s="3" t="s">
        <v>11</v>
      </c>
      <c r="B25" s="3" t="s">
        <v>31</v>
      </c>
      <c r="C25" s="3"/>
      <c r="D25" s="3"/>
      <c r="E25" s="3"/>
      <c r="F25" s="2"/>
      <c r="G25" s="2"/>
      <c r="H25" s="2"/>
      <c r="I25" s="2"/>
      <c r="J25" s="2"/>
    </row>
    <row r="26" spans="1:10">
      <c r="A26" s="3"/>
      <c r="B26" s="3" t="s">
        <v>32</v>
      </c>
      <c r="C26" s="3"/>
      <c r="D26" s="3"/>
      <c r="E26" s="3"/>
      <c r="F26" s="2"/>
      <c r="G26" s="2">
        <f>SUM(G27+G28+G29+G30+G31+G32)</f>
        <v>210.89999999999998</v>
      </c>
      <c r="H26" s="2">
        <f t="shared" ref="H26:I26" si="0">SUM(H27+H28+H29+H30+H31+H32)</f>
        <v>0</v>
      </c>
      <c r="I26" s="2">
        <f t="shared" si="0"/>
        <v>136.08000000000001</v>
      </c>
      <c r="J26" s="2"/>
    </row>
    <row r="27" spans="1:10">
      <c r="A27" s="2" t="s">
        <v>33</v>
      </c>
      <c r="B27" s="2" t="s">
        <v>34</v>
      </c>
      <c r="C27" s="2"/>
      <c r="D27" s="2"/>
      <c r="E27" s="2"/>
      <c r="F27" s="2"/>
      <c r="G27" s="2">
        <v>30.43</v>
      </c>
      <c r="H27" s="2"/>
      <c r="I27" s="2">
        <v>15.22</v>
      </c>
      <c r="J27" s="2"/>
    </row>
    <row r="28" spans="1:10">
      <c r="A28" s="2" t="s">
        <v>35</v>
      </c>
      <c r="B28" s="2" t="s">
        <v>36</v>
      </c>
      <c r="C28" s="2"/>
      <c r="D28" s="2"/>
      <c r="E28" s="2"/>
      <c r="F28" s="2"/>
      <c r="G28" s="2"/>
      <c r="H28" s="2"/>
      <c r="I28" s="2"/>
      <c r="J28" s="2"/>
    </row>
    <row r="29" spans="1:10">
      <c r="A29" s="2" t="s">
        <v>37</v>
      </c>
      <c r="B29" s="2" t="s">
        <v>38</v>
      </c>
      <c r="C29" s="2"/>
      <c r="D29" s="2"/>
      <c r="E29" s="2"/>
      <c r="F29" s="2"/>
      <c r="G29" s="2">
        <v>30.43</v>
      </c>
      <c r="H29" s="2"/>
      <c r="I29" s="2">
        <v>15.22</v>
      </c>
      <c r="J29" s="2"/>
    </row>
    <row r="30" spans="1:10">
      <c r="A30" s="2" t="s">
        <v>39</v>
      </c>
      <c r="B30" s="2" t="s">
        <v>40</v>
      </c>
      <c r="C30" s="2"/>
      <c r="D30" s="2"/>
      <c r="E30" s="2"/>
      <c r="F30" s="2"/>
      <c r="G30" s="2">
        <v>150.04</v>
      </c>
      <c r="H30" s="2"/>
      <c r="I30" s="2">
        <v>105.64</v>
      </c>
      <c r="J30" s="2"/>
    </row>
    <row r="31" spans="1:10">
      <c r="A31" s="2" t="s">
        <v>41</v>
      </c>
      <c r="B31" s="2" t="s">
        <v>42</v>
      </c>
      <c r="C31" s="2"/>
      <c r="D31" s="2"/>
      <c r="E31" s="2"/>
      <c r="F31" s="2"/>
      <c r="G31" s="2"/>
      <c r="H31" s="2"/>
      <c r="I31" s="2"/>
      <c r="J31" s="2"/>
    </row>
    <row r="32" spans="1:10">
      <c r="A32" s="2" t="s">
        <v>44</v>
      </c>
      <c r="B32" s="2" t="s">
        <v>45</v>
      </c>
      <c r="C32" s="2"/>
      <c r="D32" s="2"/>
      <c r="E32" s="2"/>
      <c r="F32" s="2"/>
      <c r="G32" s="2"/>
      <c r="H32" s="2"/>
      <c r="I32" s="2"/>
      <c r="J32" s="2"/>
    </row>
    <row r="33" spans="1:10">
      <c r="A33" s="3" t="s">
        <v>13</v>
      </c>
      <c r="B33" s="3" t="s">
        <v>47</v>
      </c>
      <c r="C33" s="3"/>
      <c r="D33" s="3"/>
      <c r="E33" s="3"/>
      <c r="F33" s="2"/>
      <c r="G33" s="8">
        <v>191.27</v>
      </c>
      <c r="H33" s="2"/>
      <c r="I33" s="2">
        <v>146.55000000000001</v>
      </c>
      <c r="J33" s="2"/>
    </row>
    <row r="34" spans="1:10">
      <c r="A34" s="3" t="s">
        <v>14</v>
      </c>
      <c r="B34" s="3" t="s">
        <v>48</v>
      </c>
      <c r="C34" s="3"/>
      <c r="D34" s="3"/>
      <c r="E34" s="3"/>
      <c r="F34" s="3"/>
      <c r="G34" s="2">
        <v>23.91</v>
      </c>
      <c r="H34" s="2"/>
      <c r="I34" s="2">
        <v>91.19</v>
      </c>
      <c r="J34" s="2"/>
    </row>
    <row r="35" spans="1:10">
      <c r="A35" s="3" t="s">
        <v>21</v>
      </c>
      <c r="B35" s="3"/>
      <c r="C35" s="3"/>
      <c r="D35" s="3"/>
      <c r="E35" s="3"/>
      <c r="F35" s="3" t="s">
        <v>145</v>
      </c>
      <c r="G35" s="2">
        <v>30.43</v>
      </c>
      <c r="H35" s="2"/>
      <c r="I35" s="2">
        <v>30.43</v>
      </c>
      <c r="J35" s="2"/>
    </row>
    <row r="36" spans="1:10">
      <c r="A36" s="3" t="s">
        <v>50</v>
      </c>
      <c r="B36" s="3" t="s">
        <v>51</v>
      </c>
      <c r="C36" s="3"/>
      <c r="D36" s="3"/>
      <c r="E36" s="3"/>
      <c r="F36" s="3"/>
      <c r="G36" s="2"/>
      <c r="H36" s="2"/>
      <c r="I36" s="2"/>
      <c r="J36" s="2"/>
    </row>
    <row r="37" spans="1:10">
      <c r="A37" s="3"/>
      <c r="B37" s="3"/>
      <c r="C37" s="3"/>
      <c r="D37" s="3"/>
      <c r="E37" s="3"/>
      <c r="F37" s="3" t="s">
        <v>143</v>
      </c>
      <c r="G37" s="2"/>
      <c r="H37" s="2"/>
      <c r="I37" s="8">
        <f>I14+G16-I18</f>
        <v>-135.41000000000003</v>
      </c>
      <c r="J37" s="2"/>
    </row>
    <row r="38" spans="1:10">
      <c r="A38" s="3" t="s">
        <v>53</v>
      </c>
      <c r="B38" s="3" t="s">
        <v>54</v>
      </c>
      <c r="C38" s="3"/>
      <c r="D38" s="3"/>
      <c r="E38" s="3"/>
      <c r="F38" s="3"/>
      <c r="G38" s="2"/>
      <c r="H38" s="2"/>
      <c r="I38" s="2">
        <v>0</v>
      </c>
      <c r="J38" s="2"/>
    </row>
    <row r="39" spans="1:10">
      <c r="A39" s="3" t="s">
        <v>159</v>
      </c>
      <c r="B39" s="2"/>
      <c r="C39" s="2"/>
      <c r="D39" s="2"/>
      <c r="E39" s="2"/>
      <c r="F39" s="3" t="s">
        <v>160</v>
      </c>
      <c r="G39" s="2">
        <v>152.16</v>
      </c>
      <c r="H39" s="2"/>
      <c r="I39" s="2">
        <v>152.66</v>
      </c>
    </row>
    <row r="41" spans="1:10">
      <c r="A41" s="1" t="s">
        <v>55</v>
      </c>
      <c r="F41" s="1" t="s">
        <v>146</v>
      </c>
      <c r="I41" s="1" t="s">
        <v>57</v>
      </c>
    </row>
    <row r="42" spans="1:10">
      <c r="A42" s="1" t="s">
        <v>56</v>
      </c>
      <c r="F42" s="1" t="s">
        <v>57</v>
      </c>
    </row>
    <row r="44" spans="1:10">
      <c r="A44" s="1" t="s">
        <v>147</v>
      </c>
      <c r="I44" s="1" t="s">
        <v>57</v>
      </c>
    </row>
    <row r="45" spans="1:10">
      <c r="A45" s="1" t="s">
        <v>56</v>
      </c>
      <c r="F45" s="1" t="s">
        <v>57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5"/>
  <sheetViews>
    <sheetView workbookViewId="0">
      <selection activeCell="F10" sqref="F10"/>
    </sheetView>
  </sheetViews>
  <sheetFormatPr defaultRowHeight="15"/>
  <cols>
    <col min="1" max="1" width="9.140625" style="1"/>
    <col min="2" max="2" width="0.140625" style="1" customWidth="1"/>
    <col min="3" max="3" width="9.140625" style="1" hidden="1" customWidth="1"/>
    <col min="4" max="4" width="0.140625" style="1" hidden="1" customWidth="1"/>
    <col min="5" max="5" width="14.7109375" style="1" hidden="1" customWidth="1"/>
    <col min="6" max="6" width="42" style="1" customWidth="1"/>
    <col min="7" max="7" width="15.140625" style="1" customWidth="1"/>
    <col min="8" max="8" width="9.140625" style="1" hidden="1" customWidth="1"/>
    <col min="9" max="9" width="15.5703125" style="1" customWidth="1"/>
    <col min="10" max="10" width="0.28515625" style="1" customWidth="1"/>
    <col min="11" max="16384" width="9.140625" style="1"/>
  </cols>
  <sheetData>
    <row r="1" spans="1:10" ht="15.75">
      <c r="A1" s="5" t="s">
        <v>164</v>
      </c>
    </row>
    <row r="2" spans="1:10">
      <c r="A2" s="1" t="s">
        <v>77</v>
      </c>
    </row>
    <row r="4" spans="1:10">
      <c r="A4" s="4" t="s">
        <v>1</v>
      </c>
    </row>
    <row r="6" spans="1:10">
      <c r="A6" s="1" t="s">
        <v>2</v>
      </c>
      <c r="B6" s="1" t="s">
        <v>3</v>
      </c>
      <c r="G6" s="1" t="s">
        <v>125</v>
      </c>
    </row>
    <row r="7" spans="1:10">
      <c r="A7" s="1" t="s">
        <v>5</v>
      </c>
      <c r="B7" s="1" t="s">
        <v>6</v>
      </c>
    </row>
    <row r="8" spans="1:10">
      <c r="A8" s="1" t="s">
        <v>7</v>
      </c>
      <c r="B8" s="1" t="s">
        <v>8</v>
      </c>
    </row>
    <row r="9" spans="1:10">
      <c r="A9" s="1" t="s">
        <v>9</v>
      </c>
      <c r="B9" s="1" t="s">
        <v>10</v>
      </c>
    </row>
    <row r="10" spans="1:10">
      <c r="A10" s="1" t="s">
        <v>11</v>
      </c>
      <c r="B10" s="1" t="s">
        <v>12</v>
      </c>
      <c r="G10" s="1" t="s">
        <v>171</v>
      </c>
    </row>
    <row r="13" spans="1:10">
      <c r="A13" s="2" t="s">
        <v>15</v>
      </c>
      <c r="B13" s="2" t="s">
        <v>16</v>
      </c>
      <c r="C13" s="2"/>
      <c r="D13" s="2"/>
      <c r="E13" s="2"/>
      <c r="F13" s="2"/>
      <c r="G13" s="2" t="s">
        <v>17</v>
      </c>
      <c r="H13" s="2"/>
      <c r="I13" s="2" t="s">
        <v>18</v>
      </c>
      <c r="J13" s="2"/>
    </row>
    <row r="14" spans="1:10">
      <c r="A14" s="2"/>
      <c r="B14" s="2"/>
      <c r="C14" s="2"/>
      <c r="D14" s="2"/>
      <c r="E14" s="2"/>
      <c r="F14" s="3" t="s">
        <v>167</v>
      </c>
      <c r="G14" s="2"/>
      <c r="H14" s="2"/>
      <c r="I14" s="2">
        <v>-569.42999999999995</v>
      </c>
      <c r="J14" s="2"/>
    </row>
    <row r="15" spans="1:10">
      <c r="A15" s="3" t="s">
        <v>19</v>
      </c>
      <c r="B15" s="3" t="s">
        <v>20</v>
      </c>
      <c r="C15" s="2"/>
      <c r="D15" s="2"/>
      <c r="E15" s="2"/>
      <c r="F15" s="2"/>
      <c r="G15" s="2">
        <v>576.36</v>
      </c>
      <c r="H15" s="2" t="e">
        <f>SUM(H16+#REF!+#REF!+#REF!+#REF!)</f>
        <v>#REF!</v>
      </c>
      <c r="I15" s="2">
        <v>574.09</v>
      </c>
      <c r="J15" s="2"/>
    </row>
    <row r="16" spans="1:10">
      <c r="A16" s="2" t="s">
        <v>2</v>
      </c>
      <c r="B16" s="2" t="s">
        <v>12</v>
      </c>
      <c r="C16" s="2"/>
      <c r="D16" s="2"/>
      <c r="E16" s="2"/>
      <c r="F16" s="2"/>
      <c r="G16" s="2">
        <v>576.36</v>
      </c>
      <c r="H16" s="2"/>
      <c r="I16" s="2">
        <v>574.09</v>
      </c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3" t="s">
        <v>23</v>
      </c>
      <c r="B18" s="3" t="s">
        <v>24</v>
      </c>
      <c r="C18" s="2"/>
      <c r="D18" s="2"/>
      <c r="E18" s="2"/>
      <c r="F18" s="2"/>
      <c r="G18" s="2">
        <f>SUM(G19+G26+G33+G34+G35)</f>
        <v>576.36</v>
      </c>
      <c r="H18" s="2" t="e">
        <f>SUM(H19+H26+H33+H34+H35+H36)</f>
        <v>#REF!</v>
      </c>
      <c r="I18" s="2">
        <f>SUM(I19+I26+I33+I34+I35+I36)</f>
        <v>440.28</v>
      </c>
      <c r="J18" s="2"/>
    </row>
    <row r="19" spans="1:10">
      <c r="A19" s="3" t="s">
        <v>2</v>
      </c>
      <c r="B19" s="3" t="s">
        <v>25</v>
      </c>
      <c r="C19" s="3"/>
      <c r="D19" s="3"/>
      <c r="E19" s="3"/>
      <c r="F19" s="3"/>
      <c r="G19" s="2">
        <f>SUM(G22+G23)</f>
        <v>128.08000000000001</v>
      </c>
      <c r="H19" s="2"/>
      <c r="I19" s="2">
        <f>SUM(I22+I23)</f>
        <v>116.15</v>
      </c>
      <c r="J19" s="2"/>
    </row>
    <row r="20" spans="1:10">
      <c r="A20" s="3"/>
      <c r="B20" s="3" t="s">
        <v>26</v>
      </c>
      <c r="C20" s="3"/>
      <c r="D20" s="3"/>
      <c r="E20" s="3"/>
      <c r="F20" s="3"/>
      <c r="G20" s="2"/>
      <c r="H20" s="2"/>
      <c r="I20" s="2"/>
      <c r="J20" s="2"/>
    </row>
    <row r="21" spans="1:10">
      <c r="A21" s="3"/>
      <c r="B21" s="3" t="s">
        <v>27</v>
      </c>
      <c r="C21" s="3"/>
      <c r="D21" s="3"/>
      <c r="E21" s="3"/>
      <c r="F21" s="3"/>
      <c r="G21" s="2"/>
      <c r="H21" s="2"/>
      <c r="I21" s="2"/>
      <c r="J21" s="2"/>
    </row>
    <row r="22" spans="1:10">
      <c r="A22" s="2" t="s">
        <v>5</v>
      </c>
      <c r="B22" s="2" t="s">
        <v>28</v>
      </c>
      <c r="C22" s="2"/>
      <c r="D22" s="2"/>
      <c r="E22" s="2"/>
      <c r="F22" s="2"/>
      <c r="G22" s="2"/>
      <c r="H22" s="2">
        <v>490.92</v>
      </c>
      <c r="I22" s="2"/>
      <c r="J22" s="2"/>
    </row>
    <row r="23" spans="1:10">
      <c r="A23" s="2" t="s">
        <v>7</v>
      </c>
      <c r="B23" s="2" t="s">
        <v>29</v>
      </c>
      <c r="C23" s="2"/>
      <c r="D23" s="2"/>
      <c r="E23" s="2"/>
      <c r="F23" s="2"/>
      <c r="G23" s="2">
        <v>128.08000000000001</v>
      </c>
      <c r="H23" s="2"/>
      <c r="I23" s="2">
        <v>116.15</v>
      </c>
      <c r="J23" s="2"/>
    </row>
    <row r="24" spans="1:10">
      <c r="A24" s="2"/>
      <c r="B24" s="2" t="s">
        <v>30</v>
      </c>
      <c r="C24" s="2"/>
      <c r="D24" s="2"/>
      <c r="E24" s="2"/>
      <c r="F24" s="2"/>
      <c r="G24" s="2"/>
      <c r="H24" s="2"/>
      <c r="I24" s="2"/>
      <c r="J24" s="2"/>
    </row>
    <row r="25" spans="1:10">
      <c r="A25" s="3" t="s">
        <v>11</v>
      </c>
      <c r="B25" s="3" t="s">
        <v>31</v>
      </c>
      <c r="C25" s="3"/>
      <c r="D25" s="3"/>
      <c r="E25" s="3"/>
      <c r="F25" s="2"/>
      <c r="G25" s="2"/>
      <c r="H25" s="2"/>
      <c r="I25" s="2"/>
      <c r="J25" s="2"/>
    </row>
    <row r="26" spans="1:10">
      <c r="A26" s="3"/>
      <c r="B26" s="3" t="s">
        <v>32</v>
      </c>
      <c r="C26" s="3"/>
      <c r="D26" s="3"/>
      <c r="E26" s="3"/>
      <c r="F26" s="2"/>
      <c r="G26" s="2">
        <f>SUM(G27+G29++G30)</f>
        <v>207.04999999999998</v>
      </c>
      <c r="H26" s="2" t="e">
        <f>SUM(H27+H28+H29+H30+H31+#REF!+H32+#REF!+#REF!)</f>
        <v>#REF!</v>
      </c>
      <c r="I26" s="2">
        <f>SUM(I27+I28+I29+I30+I31+I32)</f>
        <v>60.76</v>
      </c>
      <c r="J26" s="2"/>
    </row>
    <row r="27" spans="1:10">
      <c r="A27" s="2" t="s">
        <v>33</v>
      </c>
      <c r="B27" s="2" t="s">
        <v>34</v>
      </c>
      <c r="C27" s="2"/>
      <c r="D27" s="2"/>
      <c r="E27" s="2"/>
      <c r="F27" s="2"/>
      <c r="G27" s="2">
        <v>29.88</v>
      </c>
      <c r="H27" s="2"/>
      <c r="I27" s="2">
        <v>14.94</v>
      </c>
      <c r="J27" s="2"/>
    </row>
    <row r="28" spans="1:10">
      <c r="A28" s="2" t="s">
        <v>35</v>
      </c>
      <c r="B28" s="2" t="s">
        <v>36</v>
      </c>
      <c r="C28" s="2"/>
      <c r="D28" s="2"/>
      <c r="E28" s="2"/>
      <c r="F28" s="2"/>
      <c r="G28" s="2"/>
      <c r="H28" s="2"/>
      <c r="I28" s="2"/>
      <c r="J28" s="2"/>
    </row>
    <row r="29" spans="1:10">
      <c r="A29" s="2" t="s">
        <v>37</v>
      </c>
      <c r="B29" s="2" t="s">
        <v>38</v>
      </c>
      <c r="C29" s="2"/>
      <c r="D29" s="2"/>
      <c r="E29" s="2"/>
      <c r="F29" s="2"/>
      <c r="G29" s="2">
        <v>29.88</v>
      </c>
      <c r="H29" s="2"/>
      <c r="I29" s="2">
        <v>14.94</v>
      </c>
      <c r="J29" s="2"/>
    </row>
    <row r="30" spans="1:10">
      <c r="A30" s="2" t="s">
        <v>39</v>
      </c>
      <c r="B30" s="2" t="s">
        <v>40</v>
      </c>
      <c r="C30" s="2"/>
      <c r="D30" s="2"/>
      <c r="E30" s="2"/>
      <c r="F30" s="2"/>
      <c r="G30" s="2">
        <v>147.29</v>
      </c>
      <c r="H30" s="2"/>
      <c r="I30" s="2">
        <v>30.88</v>
      </c>
      <c r="J30" s="2"/>
    </row>
    <row r="31" spans="1:10">
      <c r="A31" s="2" t="s">
        <v>41</v>
      </c>
      <c r="B31" s="2" t="s">
        <v>42</v>
      </c>
      <c r="C31" s="2"/>
      <c r="D31" s="2"/>
      <c r="E31" s="2"/>
      <c r="F31" s="2"/>
      <c r="G31" s="2"/>
      <c r="H31" s="2"/>
      <c r="I31" s="2"/>
      <c r="J31" s="2"/>
    </row>
    <row r="32" spans="1:10">
      <c r="A32" s="2" t="s">
        <v>46</v>
      </c>
      <c r="B32" s="2" t="s">
        <v>45</v>
      </c>
      <c r="C32" s="2"/>
      <c r="D32" s="2"/>
      <c r="E32" s="2"/>
      <c r="F32" s="2"/>
      <c r="G32" s="2"/>
      <c r="H32" s="2"/>
      <c r="I32" s="2"/>
      <c r="J32" s="2"/>
    </row>
    <row r="33" spans="1:10">
      <c r="A33" s="3" t="s">
        <v>13</v>
      </c>
      <c r="B33" s="3" t="s">
        <v>47</v>
      </c>
      <c r="C33" s="3"/>
      <c r="D33" s="3"/>
      <c r="E33" s="3"/>
      <c r="F33" s="2"/>
      <c r="G33" s="2">
        <v>187.85</v>
      </c>
      <c r="H33" s="2"/>
      <c r="I33" s="2">
        <v>143.91</v>
      </c>
      <c r="J33" s="2"/>
    </row>
    <row r="34" spans="1:10">
      <c r="A34" s="3" t="s">
        <v>14</v>
      </c>
      <c r="B34" s="3" t="s">
        <v>48</v>
      </c>
      <c r="C34" s="3"/>
      <c r="D34" s="3"/>
      <c r="E34" s="3"/>
      <c r="F34" s="3"/>
      <c r="G34" s="8">
        <v>23.5</v>
      </c>
      <c r="H34" s="2"/>
      <c r="I34" s="8">
        <v>89.58</v>
      </c>
      <c r="J34" s="2"/>
    </row>
    <row r="35" spans="1:10">
      <c r="A35" s="3" t="s">
        <v>21</v>
      </c>
      <c r="B35" s="3" t="s">
        <v>49</v>
      </c>
      <c r="C35" s="3"/>
      <c r="D35" s="3"/>
      <c r="E35" s="3"/>
      <c r="F35" s="3" t="s">
        <v>154</v>
      </c>
      <c r="G35" s="2">
        <v>29.88</v>
      </c>
      <c r="H35" s="2"/>
      <c r="I35" s="2">
        <v>29.88</v>
      </c>
      <c r="J35" s="2"/>
    </row>
    <row r="36" spans="1:10">
      <c r="A36" s="3" t="s">
        <v>50</v>
      </c>
      <c r="B36" s="3" t="s">
        <v>51</v>
      </c>
      <c r="C36" s="3"/>
      <c r="D36" s="3"/>
      <c r="E36" s="3"/>
      <c r="F36" s="3"/>
      <c r="G36" s="2"/>
      <c r="H36" s="2"/>
      <c r="I36" s="2"/>
      <c r="J36" s="2"/>
    </row>
    <row r="37" spans="1:10">
      <c r="A37" s="2"/>
      <c r="B37" s="2"/>
      <c r="C37" s="2"/>
      <c r="D37" s="2"/>
      <c r="E37" s="2"/>
      <c r="F37" s="3" t="s">
        <v>143</v>
      </c>
      <c r="G37" s="2"/>
      <c r="H37" s="2"/>
      <c r="I37" s="8">
        <f>I14+G16-I18</f>
        <v>-433.34999999999991</v>
      </c>
      <c r="J37" s="2"/>
    </row>
    <row r="38" spans="1:10">
      <c r="A38" s="3" t="s">
        <v>53</v>
      </c>
      <c r="B38" s="3" t="s">
        <v>54</v>
      </c>
      <c r="C38" s="3"/>
      <c r="D38" s="3"/>
      <c r="E38" s="3"/>
      <c r="F38" s="3"/>
      <c r="G38" s="2"/>
      <c r="H38" s="2"/>
      <c r="I38" s="2">
        <v>-13.12</v>
      </c>
      <c r="J38" s="2"/>
    </row>
    <row r="39" spans="1:10">
      <c r="A39" s="3" t="s">
        <v>159</v>
      </c>
      <c r="B39" s="2"/>
      <c r="C39" s="2"/>
      <c r="D39" s="2"/>
      <c r="E39" s="2"/>
      <c r="F39" s="3" t="s">
        <v>160</v>
      </c>
      <c r="G39" s="2">
        <v>149.52000000000001</v>
      </c>
      <c r="H39" s="2"/>
      <c r="I39" s="2">
        <v>149.52000000000001</v>
      </c>
      <c r="J39" s="2"/>
    </row>
    <row r="41" spans="1:10">
      <c r="A41" s="1" t="s">
        <v>55</v>
      </c>
      <c r="F41" s="1" t="s">
        <v>148</v>
      </c>
      <c r="I41" s="1" t="s">
        <v>58</v>
      </c>
    </row>
    <row r="42" spans="1:10">
      <c r="A42" s="1" t="s">
        <v>56</v>
      </c>
      <c r="F42" s="1" t="s">
        <v>57</v>
      </c>
    </row>
    <row r="44" spans="1:10">
      <c r="A44" s="1" t="s">
        <v>147</v>
      </c>
      <c r="I44" s="1" t="s">
        <v>58</v>
      </c>
    </row>
    <row r="45" spans="1:10">
      <c r="A45" s="1" t="s">
        <v>56</v>
      </c>
      <c r="F45" s="1" t="s">
        <v>57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5"/>
  <sheetViews>
    <sheetView workbookViewId="0">
      <selection activeCell="G10" sqref="G10"/>
    </sheetView>
  </sheetViews>
  <sheetFormatPr defaultRowHeight="15"/>
  <cols>
    <col min="1" max="1" width="9.140625" style="1"/>
    <col min="2" max="2" width="0.140625" style="1" customWidth="1"/>
    <col min="3" max="3" width="9.140625" style="1" hidden="1" customWidth="1"/>
    <col min="4" max="4" width="0.140625" style="1" hidden="1" customWidth="1"/>
    <col min="5" max="5" width="14.7109375" style="1" hidden="1" customWidth="1"/>
    <col min="6" max="6" width="42" style="1" customWidth="1"/>
    <col min="7" max="7" width="15.140625" style="1" customWidth="1"/>
    <col min="8" max="8" width="9.140625" style="1" hidden="1" customWidth="1"/>
    <col min="9" max="9" width="15.5703125" style="1" customWidth="1"/>
    <col min="10" max="10" width="0.28515625" style="1" customWidth="1"/>
    <col min="11" max="16384" width="9.140625" style="1"/>
  </cols>
  <sheetData>
    <row r="1" spans="1:10" ht="15.75">
      <c r="A1" s="5" t="s">
        <v>164</v>
      </c>
    </row>
    <row r="2" spans="1:10">
      <c r="A2" s="1" t="s">
        <v>78</v>
      </c>
    </row>
    <row r="4" spans="1:10">
      <c r="A4" s="4" t="s">
        <v>1</v>
      </c>
    </row>
    <row r="6" spans="1:10">
      <c r="A6" s="1" t="s">
        <v>2</v>
      </c>
      <c r="B6" s="1" t="s">
        <v>3</v>
      </c>
      <c r="G6" s="1" t="s">
        <v>126</v>
      </c>
    </row>
    <row r="7" spans="1:10">
      <c r="A7" s="1" t="s">
        <v>5</v>
      </c>
      <c r="B7" s="1" t="s">
        <v>6</v>
      </c>
    </row>
    <row r="8" spans="1:10">
      <c r="A8" s="1" t="s">
        <v>7</v>
      </c>
      <c r="B8" s="1" t="s">
        <v>8</v>
      </c>
    </row>
    <row r="9" spans="1:10">
      <c r="A9" s="1" t="s">
        <v>9</v>
      </c>
      <c r="B9" s="1" t="s">
        <v>10</v>
      </c>
    </row>
    <row r="10" spans="1:10">
      <c r="A10" s="1" t="s">
        <v>11</v>
      </c>
      <c r="B10" s="1" t="s">
        <v>12</v>
      </c>
      <c r="G10" s="1" t="s">
        <v>171</v>
      </c>
    </row>
    <row r="13" spans="1:10">
      <c r="A13" s="2" t="s">
        <v>15</v>
      </c>
      <c r="B13" s="2" t="s">
        <v>16</v>
      </c>
      <c r="C13" s="2"/>
      <c r="D13" s="2"/>
      <c r="E13" s="2"/>
      <c r="F13" s="2"/>
      <c r="G13" s="2" t="s">
        <v>17</v>
      </c>
      <c r="H13" s="2"/>
      <c r="I13" s="2" t="s">
        <v>18</v>
      </c>
      <c r="J13" s="2"/>
    </row>
    <row r="14" spans="1:10">
      <c r="A14" s="2"/>
      <c r="B14" s="2"/>
      <c r="C14" s="2"/>
      <c r="D14" s="2"/>
      <c r="E14" s="2"/>
      <c r="F14" s="3" t="s">
        <v>167</v>
      </c>
      <c r="G14" s="2"/>
      <c r="H14" s="2"/>
      <c r="I14" s="2">
        <v>-287.93</v>
      </c>
      <c r="J14" s="2"/>
    </row>
    <row r="15" spans="1:10">
      <c r="A15" s="3" t="s">
        <v>19</v>
      </c>
      <c r="B15" s="3" t="s">
        <v>20</v>
      </c>
      <c r="C15" s="2"/>
      <c r="D15" s="2"/>
      <c r="E15" s="2"/>
      <c r="F15" s="2"/>
      <c r="G15" s="2">
        <v>595.08000000000004</v>
      </c>
      <c r="H15" s="2" t="e">
        <f>SUM(H16+#REF!+#REF!+#REF!+#REF!)</f>
        <v>#REF!</v>
      </c>
      <c r="I15" s="2">
        <v>542.28</v>
      </c>
      <c r="J15" s="2"/>
    </row>
    <row r="16" spans="1:10">
      <c r="A16" s="2" t="s">
        <v>2</v>
      </c>
      <c r="B16" s="2" t="s">
        <v>12</v>
      </c>
      <c r="C16" s="2"/>
      <c r="D16" s="2"/>
      <c r="E16" s="2"/>
      <c r="F16" s="2"/>
      <c r="G16" s="2">
        <v>595.08000000000004</v>
      </c>
      <c r="H16" s="2"/>
      <c r="I16" s="2">
        <v>542.28</v>
      </c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3" t="s">
        <v>23</v>
      </c>
      <c r="B18" s="3" t="s">
        <v>24</v>
      </c>
      <c r="C18" s="2"/>
      <c r="D18" s="2"/>
      <c r="E18" s="2"/>
      <c r="F18" s="2"/>
      <c r="G18" s="2">
        <f>SUM(G19+G26+G33+G34+G35)</f>
        <v>595.08000000000004</v>
      </c>
      <c r="H18" s="2" t="e">
        <f>SUM(H19+H26+H33+H34+H35+H36)</f>
        <v>#REF!</v>
      </c>
      <c r="I18" s="2">
        <f>SUM(I19+I26+I33+I34+I35+I36)</f>
        <v>644.18999999999994</v>
      </c>
      <c r="J18" s="2"/>
    </row>
    <row r="19" spans="1:10">
      <c r="A19" s="3" t="s">
        <v>2</v>
      </c>
      <c r="B19" s="3" t="s">
        <v>25</v>
      </c>
      <c r="C19" s="3"/>
      <c r="D19" s="3"/>
      <c r="E19" s="3"/>
      <c r="F19" s="3"/>
      <c r="G19" s="2">
        <f>SUM(G22+G23)</f>
        <v>132.16</v>
      </c>
      <c r="H19" s="2">
        <f t="shared" ref="H19:I19" si="0">SUM(H22+H23)</f>
        <v>490.92</v>
      </c>
      <c r="I19" s="8">
        <f t="shared" si="0"/>
        <v>116.15</v>
      </c>
      <c r="J19" s="2"/>
    </row>
    <row r="20" spans="1:10">
      <c r="A20" s="3"/>
      <c r="B20" s="3" t="s">
        <v>26</v>
      </c>
      <c r="C20" s="3"/>
      <c r="D20" s="3"/>
      <c r="E20" s="3"/>
      <c r="F20" s="3"/>
      <c r="G20" s="2"/>
      <c r="H20" s="2"/>
      <c r="I20" s="8"/>
      <c r="J20" s="2"/>
    </row>
    <row r="21" spans="1:10">
      <c r="A21" s="3"/>
      <c r="B21" s="3" t="s">
        <v>27</v>
      </c>
      <c r="C21" s="3"/>
      <c r="D21" s="3"/>
      <c r="E21" s="3"/>
      <c r="F21" s="3"/>
      <c r="G21" s="2"/>
      <c r="H21" s="2"/>
      <c r="I21" s="8"/>
      <c r="J21" s="2"/>
    </row>
    <row r="22" spans="1:10">
      <c r="A22" s="2" t="s">
        <v>5</v>
      </c>
      <c r="B22" s="2" t="s">
        <v>28</v>
      </c>
      <c r="C22" s="2"/>
      <c r="D22" s="2"/>
      <c r="E22" s="2"/>
      <c r="F22" s="2"/>
      <c r="G22" s="2"/>
      <c r="H22" s="2">
        <v>490.92</v>
      </c>
      <c r="I22" s="8"/>
      <c r="J22" s="2"/>
    </row>
    <row r="23" spans="1:10">
      <c r="A23" s="2" t="s">
        <v>7</v>
      </c>
      <c r="B23" s="2" t="s">
        <v>29</v>
      </c>
      <c r="C23" s="2"/>
      <c r="D23" s="2"/>
      <c r="E23" s="2"/>
      <c r="F23" s="2"/>
      <c r="G23" s="2">
        <v>132.16</v>
      </c>
      <c r="H23" s="2"/>
      <c r="I23" s="8">
        <v>116.15</v>
      </c>
      <c r="J23" s="2"/>
    </row>
    <row r="24" spans="1:10">
      <c r="A24" s="2"/>
      <c r="B24" s="2" t="s">
        <v>30</v>
      </c>
      <c r="C24" s="2"/>
      <c r="D24" s="2"/>
      <c r="E24" s="2"/>
      <c r="F24" s="2"/>
      <c r="G24" s="2"/>
      <c r="H24" s="2"/>
      <c r="I24" s="2"/>
      <c r="J24" s="2"/>
    </row>
    <row r="25" spans="1:10">
      <c r="A25" s="3" t="s">
        <v>11</v>
      </c>
      <c r="B25" s="3" t="s">
        <v>31</v>
      </c>
      <c r="C25" s="3"/>
      <c r="D25" s="3"/>
      <c r="E25" s="3"/>
      <c r="F25" s="2"/>
      <c r="G25" s="2"/>
      <c r="H25" s="2"/>
      <c r="I25" s="2"/>
      <c r="J25" s="2"/>
    </row>
    <row r="26" spans="1:10">
      <c r="A26" s="3"/>
      <c r="B26" s="3" t="s">
        <v>32</v>
      </c>
      <c r="C26" s="3"/>
      <c r="D26" s="3"/>
      <c r="E26" s="3"/>
      <c r="F26" s="2"/>
      <c r="G26" s="2">
        <f>SUM(G27+G28+G29+G30+G31+G32)</f>
        <v>214.01000000000002</v>
      </c>
      <c r="H26" s="2" t="e">
        <f>SUM(H27+H28+H29+H30+H31+#REF!+H32+#REF!+#REF!)</f>
        <v>#REF!</v>
      </c>
      <c r="I26" s="2">
        <f>SUM(I27+I28+I29+I30+I31+I32)</f>
        <v>256.27999999999997</v>
      </c>
      <c r="J26" s="2"/>
    </row>
    <row r="27" spans="1:10">
      <c r="A27" s="2" t="s">
        <v>33</v>
      </c>
      <c r="B27" s="2" t="s">
        <v>34</v>
      </c>
      <c r="C27" s="2"/>
      <c r="D27" s="2"/>
      <c r="E27" s="2"/>
      <c r="F27" s="2"/>
      <c r="G27" s="8">
        <v>30.84</v>
      </c>
      <c r="H27" s="2"/>
      <c r="I27" s="2">
        <v>71.77</v>
      </c>
      <c r="J27" s="2"/>
    </row>
    <row r="28" spans="1:10">
      <c r="A28" s="2" t="s">
        <v>35</v>
      </c>
      <c r="B28" s="2" t="s">
        <v>36</v>
      </c>
      <c r="C28" s="2"/>
      <c r="D28" s="2"/>
      <c r="E28" s="2"/>
      <c r="F28" s="2"/>
      <c r="G28" s="2"/>
      <c r="H28" s="2"/>
      <c r="I28" s="2"/>
      <c r="J28" s="2"/>
    </row>
    <row r="29" spans="1:10">
      <c r="A29" s="2" t="s">
        <v>37</v>
      </c>
      <c r="B29" s="2" t="s">
        <v>38</v>
      </c>
      <c r="C29" s="2"/>
      <c r="D29" s="2"/>
      <c r="E29" s="2"/>
      <c r="F29" s="2"/>
      <c r="G29" s="8">
        <v>30.84</v>
      </c>
      <c r="H29" s="2"/>
      <c r="I29" s="2">
        <v>15.42</v>
      </c>
      <c r="J29" s="2"/>
    </row>
    <row r="30" spans="1:10">
      <c r="A30" s="2" t="s">
        <v>39</v>
      </c>
      <c r="B30" s="2" t="s">
        <v>40</v>
      </c>
      <c r="C30" s="2"/>
      <c r="D30" s="2"/>
      <c r="E30" s="2"/>
      <c r="F30" s="2"/>
      <c r="G30" s="8">
        <v>152.33000000000001</v>
      </c>
      <c r="H30" s="2"/>
      <c r="I30" s="2">
        <v>169.09</v>
      </c>
      <c r="J30" s="2"/>
    </row>
    <row r="31" spans="1:10">
      <c r="A31" s="2" t="s">
        <v>41</v>
      </c>
      <c r="B31" s="2" t="s">
        <v>42</v>
      </c>
      <c r="C31" s="2"/>
      <c r="D31" s="2"/>
      <c r="E31" s="2"/>
      <c r="F31" s="2"/>
      <c r="G31" s="2"/>
      <c r="H31" s="2"/>
      <c r="I31" s="2"/>
      <c r="J31" s="2"/>
    </row>
    <row r="32" spans="1:10">
      <c r="A32" s="2" t="s">
        <v>43</v>
      </c>
      <c r="B32" s="2" t="s">
        <v>45</v>
      </c>
      <c r="C32" s="2"/>
      <c r="D32" s="2"/>
      <c r="E32" s="2"/>
      <c r="F32" s="2"/>
      <c r="G32" s="2"/>
      <c r="H32" s="2"/>
      <c r="I32" s="2"/>
      <c r="J32" s="2"/>
    </row>
    <row r="33" spans="1:10">
      <c r="A33" s="3" t="s">
        <v>13</v>
      </c>
      <c r="B33" s="3" t="s">
        <v>47</v>
      </c>
      <c r="C33" s="3"/>
      <c r="D33" s="3"/>
      <c r="E33" s="3"/>
      <c r="F33" s="2"/>
      <c r="G33" s="2">
        <v>193.84</v>
      </c>
      <c r="H33" s="2"/>
      <c r="I33" s="2">
        <v>148.51</v>
      </c>
      <c r="J33" s="2"/>
    </row>
    <row r="34" spans="1:10">
      <c r="A34" s="3" t="s">
        <v>14</v>
      </c>
      <c r="B34" s="3" t="s">
        <v>48</v>
      </c>
      <c r="C34" s="3"/>
      <c r="D34" s="3"/>
      <c r="E34" s="3"/>
      <c r="F34" s="3"/>
      <c r="G34" s="2">
        <v>24.23</v>
      </c>
      <c r="H34" s="2"/>
      <c r="I34" s="2">
        <v>92.41</v>
      </c>
      <c r="J34" s="2"/>
    </row>
    <row r="35" spans="1:10">
      <c r="A35" s="3" t="s">
        <v>21</v>
      </c>
      <c r="B35" s="3" t="s">
        <v>49</v>
      </c>
      <c r="C35" s="3"/>
      <c r="D35" s="3"/>
      <c r="E35" s="3"/>
      <c r="F35" s="3" t="s">
        <v>142</v>
      </c>
      <c r="G35" s="8">
        <v>30.84</v>
      </c>
      <c r="H35" s="2"/>
      <c r="I35" s="2">
        <v>30.84</v>
      </c>
      <c r="J35" s="2"/>
    </row>
    <row r="36" spans="1:10">
      <c r="A36" s="3" t="s">
        <v>50</v>
      </c>
      <c r="B36" s="3" t="s">
        <v>51</v>
      </c>
      <c r="C36" s="3"/>
      <c r="D36" s="3"/>
      <c r="E36" s="3"/>
      <c r="F36" s="3"/>
      <c r="G36" s="2"/>
      <c r="H36" s="2"/>
      <c r="I36" s="2"/>
      <c r="J36" s="2"/>
    </row>
    <row r="37" spans="1:10">
      <c r="A37" s="2"/>
      <c r="B37" s="2"/>
      <c r="C37" s="2"/>
      <c r="D37" s="2"/>
      <c r="E37" s="2"/>
      <c r="F37" s="3" t="s">
        <v>143</v>
      </c>
      <c r="G37" s="2"/>
      <c r="H37" s="2"/>
      <c r="I37" s="2">
        <f>I14+G16-I18</f>
        <v>-337.03999999999991</v>
      </c>
      <c r="J37" s="2"/>
    </row>
    <row r="38" spans="1:10">
      <c r="A38" s="3" t="s">
        <v>53</v>
      </c>
      <c r="B38" s="3" t="s">
        <v>54</v>
      </c>
      <c r="C38" s="3"/>
      <c r="D38" s="3"/>
      <c r="E38" s="3"/>
      <c r="F38" s="3"/>
      <c r="G38" s="2"/>
      <c r="H38" s="2"/>
      <c r="I38" s="8">
        <v>-80.2</v>
      </c>
      <c r="J38" s="2"/>
    </row>
    <row r="39" spans="1:10">
      <c r="A39" s="3" t="s">
        <v>159</v>
      </c>
      <c r="B39" s="2"/>
      <c r="C39" s="2"/>
      <c r="D39" s="2"/>
      <c r="E39" s="2"/>
      <c r="F39" s="3" t="s">
        <v>160</v>
      </c>
      <c r="G39" s="8">
        <v>154.19999999999999</v>
      </c>
      <c r="H39" s="2"/>
      <c r="I39" s="2">
        <v>143.47999999999999</v>
      </c>
      <c r="J39" s="2"/>
    </row>
    <row r="41" spans="1:10">
      <c r="A41" s="1" t="s">
        <v>55</v>
      </c>
      <c r="F41" s="1" t="s">
        <v>146</v>
      </c>
      <c r="I41" s="1" t="s">
        <v>152</v>
      </c>
    </row>
    <row r="42" spans="1:10">
      <c r="A42" s="1" t="s">
        <v>56</v>
      </c>
      <c r="F42" s="1" t="s">
        <v>57</v>
      </c>
    </row>
    <row r="44" spans="1:10">
      <c r="A44" s="1" t="s">
        <v>147</v>
      </c>
      <c r="I44" s="1" t="s">
        <v>58</v>
      </c>
    </row>
    <row r="45" spans="1:10">
      <c r="A45" s="1" t="s">
        <v>56</v>
      </c>
      <c r="F45" s="1" t="s">
        <v>57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6"/>
  <sheetViews>
    <sheetView topLeftCell="A6" workbookViewId="0">
      <selection activeCell="I39" sqref="I39"/>
    </sheetView>
  </sheetViews>
  <sheetFormatPr defaultRowHeight="15"/>
  <cols>
    <col min="1" max="1" width="9.140625" style="1"/>
    <col min="2" max="2" width="0.140625" style="1" customWidth="1"/>
    <col min="3" max="3" width="9.140625" style="1" hidden="1" customWidth="1"/>
    <col min="4" max="4" width="0.140625" style="1" hidden="1" customWidth="1"/>
    <col min="5" max="5" width="14.7109375" style="1" hidden="1" customWidth="1"/>
    <col min="6" max="6" width="42" style="1" customWidth="1"/>
    <col min="7" max="7" width="15.140625" style="1" customWidth="1"/>
    <col min="8" max="8" width="9.140625" style="1" hidden="1" customWidth="1"/>
    <col min="9" max="9" width="15.5703125" style="1" customWidth="1"/>
    <col min="10" max="10" width="0.28515625" style="1" customWidth="1"/>
    <col min="11" max="16384" width="9.140625" style="1"/>
  </cols>
  <sheetData>
    <row r="1" spans="1:10" ht="15.75">
      <c r="A1" s="5" t="s">
        <v>164</v>
      </c>
    </row>
    <row r="2" spans="1:10">
      <c r="A2" s="1" t="s">
        <v>79</v>
      </c>
    </row>
    <row r="4" spans="1:10">
      <c r="A4" s="4" t="s">
        <v>1</v>
      </c>
    </row>
    <row r="6" spans="1:10">
      <c r="A6" s="1" t="s">
        <v>2</v>
      </c>
      <c r="B6" s="1" t="s">
        <v>3</v>
      </c>
      <c r="G6" s="1" t="s">
        <v>134</v>
      </c>
    </row>
    <row r="7" spans="1:10">
      <c r="A7" s="1" t="s">
        <v>5</v>
      </c>
      <c r="B7" s="1" t="s">
        <v>6</v>
      </c>
    </row>
    <row r="8" spans="1:10">
      <c r="A8" s="1" t="s">
        <v>7</v>
      </c>
      <c r="B8" s="1" t="s">
        <v>8</v>
      </c>
    </row>
    <row r="9" spans="1:10">
      <c r="A9" s="1" t="s">
        <v>9</v>
      </c>
      <c r="B9" s="1" t="s">
        <v>10</v>
      </c>
    </row>
    <row r="10" spans="1:10">
      <c r="A10" s="1" t="s">
        <v>11</v>
      </c>
      <c r="B10" s="1" t="s">
        <v>12</v>
      </c>
      <c r="G10" s="1" t="s">
        <v>118</v>
      </c>
    </row>
    <row r="11" spans="1:10">
      <c r="A11" s="1" t="s">
        <v>131</v>
      </c>
      <c r="F11" s="1" t="s">
        <v>117</v>
      </c>
      <c r="G11" s="1" t="s">
        <v>135</v>
      </c>
    </row>
    <row r="13" spans="1:10">
      <c r="A13" s="2" t="s">
        <v>15</v>
      </c>
      <c r="B13" s="2" t="s">
        <v>16</v>
      </c>
      <c r="C13" s="2"/>
      <c r="D13" s="2"/>
      <c r="E13" s="2"/>
      <c r="F13" s="2"/>
      <c r="G13" s="2" t="s">
        <v>17</v>
      </c>
      <c r="H13" s="2"/>
      <c r="I13" s="2" t="s">
        <v>18</v>
      </c>
      <c r="J13" s="2"/>
    </row>
    <row r="14" spans="1:10">
      <c r="A14" s="2"/>
      <c r="B14" s="2"/>
      <c r="C14" s="2"/>
      <c r="D14" s="2"/>
      <c r="E14" s="2"/>
      <c r="F14" s="3" t="s">
        <v>168</v>
      </c>
      <c r="G14" s="2"/>
      <c r="H14" s="2"/>
      <c r="I14" s="2">
        <v>1023.02</v>
      </c>
      <c r="J14" s="2"/>
    </row>
    <row r="15" spans="1:10">
      <c r="A15" s="3" t="s">
        <v>19</v>
      </c>
      <c r="B15" s="3" t="s">
        <v>20</v>
      </c>
      <c r="C15" s="2"/>
      <c r="D15" s="2"/>
      <c r="E15" s="2"/>
      <c r="F15" s="2"/>
      <c r="G15" s="2">
        <f>G16+G17</f>
        <v>2838.2400000000002</v>
      </c>
      <c r="H15" s="2" t="e">
        <f>SUM(H16+#REF!+#REF!+#REF!+#REF!)</f>
        <v>#REF!</v>
      </c>
      <c r="I15" s="2">
        <f>I16+I17</f>
        <v>2668.9700000000003</v>
      </c>
      <c r="J15" s="2"/>
    </row>
    <row r="16" spans="1:10">
      <c r="A16" s="2" t="s">
        <v>2</v>
      </c>
      <c r="B16" s="2" t="s">
        <v>12</v>
      </c>
      <c r="C16" s="2"/>
      <c r="D16" s="2"/>
      <c r="E16" s="2"/>
      <c r="F16" s="2"/>
      <c r="G16" s="8">
        <v>2683.8</v>
      </c>
      <c r="H16" s="2"/>
      <c r="I16" s="2">
        <v>2524.69</v>
      </c>
      <c r="J16" s="2"/>
    </row>
    <row r="17" spans="1:10">
      <c r="A17" s="2" t="s">
        <v>11</v>
      </c>
      <c r="B17" s="2"/>
      <c r="C17" s="2"/>
      <c r="D17" s="2"/>
      <c r="E17" s="2"/>
      <c r="F17" s="2" t="s">
        <v>117</v>
      </c>
      <c r="G17" s="2">
        <v>154.44</v>
      </c>
      <c r="H17" s="2"/>
      <c r="I17" s="8">
        <v>144.28</v>
      </c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3" t="s">
        <v>23</v>
      </c>
      <c r="B19" s="3" t="s">
        <v>24</v>
      </c>
      <c r="C19" s="2"/>
      <c r="D19" s="2"/>
      <c r="E19" s="2"/>
      <c r="F19" s="2"/>
      <c r="G19" s="8">
        <f>SUM(G20+G27+G34+G35+G36+G463)</f>
        <v>2683.8</v>
      </c>
      <c r="H19" s="2">
        <f>SUM(H20+H27+H34+H35+H36+H37)</f>
        <v>0</v>
      </c>
      <c r="I19" s="2">
        <f>SUM(I20+I27+I34+I35+I36+I37)</f>
        <v>2409.2000000000003</v>
      </c>
      <c r="J19" s="2"/>
    </row>
    <row r="20" spans="1:10">
      <c r="A20" s="3" t="s">
        <v>2</v>
      </c>
      <c r="B20" s="3" t="s">
        <v>25</v>
      </c>
      <c r="C20" s="3"/>
      <c r="D20" s="3"/>
      <c r="E20" s="3"/>
      <c r="F20" s="3"/>
      <c r="G20" s="2">
        <f>SUM(G23+G24)</f>
        <v>670.92</v>
      </c>
      <c r="H20" s="2"/>
      <c r="I20" s="2">
        <f>SUM(I23+I24)</f>
        <v>457.04</v>
      </c>
      <c r="J20" s="2"/>
    </row>
    <row r="21" spans="1:10">
      <c r="A21" s="3"/>
      <c r="B21" s="3" t="s">
        <v>26</v>
      </c>
      <c r="C21" s="3"/>
      <c r="D21" s="3"/>
      <c r="E21" s="3"/>
      <c r="F21" s="3"/>
      <c r="G21" s="2"/>
      <c r="H21" s="2"/>
      <c r="I21" s="2"/>
      <c r="J21" s="2"/>
    </row>
    <row r="22" spans="1:10">
      <c r="A22" s="3"/>
      <c r="B22" s="3" t="s">
        <v>27</v>
      </c>
      <c r="C22" s="3"/>
      <c r="D22" s="3"/>
      <c r="E22" s="3"/>
      <c r="F22" s="3"/>
      <c r="G22" s="2"/>
      <c r="H22" s="2"/>
      <c r="I22" s="2"/>
      <c r="J22" s="2"/>
    </row>
    <row r="23" spans="1:10">
      <c r="A23" s="2" t="s">
        <v>5</v>
      </c>
      <c r="B23" s="2" t="s">
        <v>28</v>
      </c>
      <c r="C23" s="2"/>
      <c r="D23" s="2"/>
      <c r="E23" s="2"/>
      <c r="F23" s="2"/>
      <c r="G23" s="2">
        <v>473.59</v>
      </c>
      <c r="H23" s="2">
        <v>490.92</v>
      </c>
      <c r="I23" s="2">
        <v>251.99</v>
      </c>
      <c r="J23" s="2"/>
    </row>
    <row r="24" spans="1:10">
      <c r="A24" s="2" t="s">
        <v>7</v>
      </c>
      <c r="B24" s="2" t="s">
        <v>29</v>
      </c>
      <c r="C24" s="2"/>
      <c r="D24" s="2"/>
      <c r="E24" s="2"/>
      <c r="F24" s="2"/>
      <c r="G24" s="2">
        <v>197.33</v>
      </c>
      <c r="H24" s="2"/>
      <c r="I24" s="8">
        <v>205.05</v>
      </c>
      <c r="J24" s="2"/>
    </row>
    <row r="25" spans="1:10">
      <c r="A25" s="2"/>
      <c r="B25" s="2" t="s">
        <v>30</v>
      </c>
      <c r="C25" s="2"/>
      <c r="D25" s="2"/>
      <c r="E25" s="2"/>
      <c r="F25" s="2"/>
      <c r="G25" s="2"/>
      <c r="H25" s="2"/>
      <c r="I25" s="2"/>
      <c r="J25" s="2"/>
    </row>
    <row r="26" spans="1:10">
      <c r="A26" s="3" t="s">
        <v>11</v>
      </c>
      <c r="B26" s="3" t="s">
        <v>31</v>
      </c>
      <c r="C26" s="3"/>
      <c r="D26" s="3"/>
      <c r="E26" s="3"/>
      <c r="F26" s="2"/>
      <c r="G26" s="2"/>
      <c r="H26" s="2"/>
      <c r="I26" s="2"/>
      <c r="J26" s="2"/>
    </row>
    <row r="27" spans="1:10">
      <c r="A27" s="3"/>
      <c r="B27" s="3" t="s">
        <v>32</v>
      </c>
      <c r="C27" s="3"/>
      <c r="D27" s="3"/>
      <c r="E27" s="3"/>
      <c r="F27" s="2"/>
      <c r="G27" s="2">
        <f>SUM(G28+G29+G30+G31+G32+G33)</f>
        <v>1120.97</v>
      </c>
      <c r="H27" s="2">
        <f t="shared" ref="H27:I27" si="0">SUM(H28+H29+H30+H31+H32+H33)</f>
        <v>0</v>
      </c>
      <c r="I27" s="2">
        <f t="shared" si="0"/>
        <v>978.33</v>
      </c>
      <c r="J27" s="2"/>
    </row>
    <row r="28" spans="1:10">
      <c r="A28" s="2" t="s">
        <v>33</v>
      </c>
      <c r="B28" s="2" t="s">
        <v>34</v>
      </c>
      <c r="C28" s="2"/>
      <c r="D28" s="2"/>
      <c r="E28" s="2"/>
      <c r="F28" s="2"/>
      <c r="G28" s="8">
        <v>110.5</v>
      </c>
      <c r="H28" s="2"/>
      <c r="I28" s="2">
        <v>64.150000000000006</v>
      </c>
      <c r="J28" s="2"/>
    </row>
    <row r="29" spans="1:10">
      <c r="A29" s="2" t="s">
        <v>35</v>
      </c>
      <c r="B29" s="2" t="s">
        <v>36</v>
      </c>
      <c r="C29" s="2"/>
      <c r="D29" s="2"/>
      <c r="E29" s="2"/>
      <c r="F29" s="2"/>
      <c r="G29" s="8">
        <v>110.5</v>
      </c>
      <c r="H29" s="2"/>
      <c r="I29" s="2">
        <v>114.48</v>
      </c>
      <c r="J29" s="2"/>
    </row>
    <row r="30" spans="1:10">
      <c r="A30" s="2" t="s">
        <v>37</v>
      </c>
      <c r="B30" s="2" t="s">
        <v>38</v>
      </c>
      <c r="C30" s="2"/>
      <c r="D30" s="2"/>
      <c r="E30" s="2"/>
      <c r="F30" s="2"/>
      <c r="G30" s="8">
        <v>110.5</v>
      </c>
      <c r="H30" s="2"/>
      <c r="I30" s="2">
        <v>191.13</v>
      </c>
      <c r="J30" s="2"/>
    </row>
    <row r="31" spans="1:10">
      <c r="A31" s="2" t="s">
        <v>39</v>
      </c>
      <c r="B31" s="2" t="s">
        <v>40</v>
      </c>
      <c r="C31" s="2"/>
      <c r="D31" s="2"/>
      <c r="E31" s="2"/>
      <c r="F31" s="2"/>
      <c r="G31" s="2">
        <v>789.47</v>
      </c>
      <c r="H31" s="2"/>
      <c r="I31" s="8">
        <v>608.57000000000005</v>
      </c>
      <c r="J31" s="2"/>
    </row>
    <row r="32" spans="1:10">
      <c r="A32" s="2" t="s">
        <v>41</v>
      </c>
      <c r="B32" s="2" t="s">
        <v>42</v>
      </c>
      <c r="C32" s="2"/>
      <c r="D32" s="2"/>
      <c r="E32" s="2"/>
      <c r="F32" s="2"/>
      <c r="G32" s="2"/>
      <c r="H32" s="2"/>
      <c r="I32" s="2"/>
      <c r="J32" s="2"/>
    </row>
    <row r="33" spans="1:10">
      <c r="A33" s="2" t="s">
        <v>44</v>
      </c>
      <c r="B33" s="2" t="s">
        <v>45</v>
      </c>
      <c r="C33" s="2"/>
      <c r="D33" s="2"/>
      <c r="E33" s="2"/>
      <c r="F33" s="2"/>
      <c r="G33" s="2"/>
      <c r="H33" s="2"/>
      <c r="I33" s="2"/>
      <c r="J33" s="2"/>
    </row>
    <row r="34" spans="1:10">
      <c r="A34" s="3" t="s">
        <v>13</v>
      </c>
      <c r="B34" s="3" t="s">
        <v>47</v>
      </c>
      <c r="C34" s="3"/>
      <c r="D34" s="3"/>
      <c r="E34" s="3"/>
      <c r="F34" s="2"/>
      <c r="G34" s="2">
        <v>694.59</v>
      </c>
      <c r="H34" s="2"/>
      <c r="I34" s="2">
        <v>532.14</v>
      </c>
      <c r="J34" s="2"/>
    </row>
    <row r="35" spans="1:10">
      <c r="A35" s="3" t="s">
        <v>14</v>
      </c>
      <c r="B35" s="3" t="s">
        <v>48</v>
      </c>
      <c r="C35" s="3"/>
      <c r="D35" s="3"/>
      <c r="E35" s="3"/>
      <c r="F35" s="3"/>
      <c r="G35" s="2">
        <v>86.82</v>
      </c>
      <c r="H35" s="2"/>
      <c r="I35" s="2">
        <v>331.19</v>
      </c>
      <c r="J35" s="2"/>
    </row>
    <row r="36" spans="1:10">
      <c r="A36" s="3" t="s">
        <v>21</v>
      </c>
      <c r="B36" s="3" t="s">
        <v>49</v>
      </c>
      <c r="C36" s="3"/>
      <c r="D36" s="3"/>
      <c r="E36" s="3"/>
      <c r="F36" s="3" t="s">
        <v>142</v>
      </c>
      <c r="G36" s="8">
        <v>110.5</v>
      </c>
      <c r="H36" s="2"/>
      <c r="I36" s="8">
        <v>110.5</v>
      </c>
      <c r="J36" s="2"/>
    </row>
    <row r="37" spans="1:10">
      <c r="A37" s="3" t="s">
        <v>50</v>
      </c>
      <c r="B37" s="3" t="s">
        <v>51</v>
      </c>
      <c r="C37" s="3"/>
      <c r="D37" s="3"/>
      <c r="E37" s="3"/>
      <c r="F37" s="3"/>
      <c r="G37" s="2"/>
      <c r="H37" s="2"/>
      <c r="I37" s="2"/>
      <c r="J37" s="2"/>
    </row>
    <row r="38" spans="1:10">
      <c r="A38" s="2"/>
      <c r="B38" s="2"/>
      <c r="C38" s="2"/>
      <c r="D38" s="2"/>
      <c r="E38" s="2"/>
      <c r="F38" s="3" t="s">
        <v>143</v>
      </c>
      <c r="G38" s="2"/>
      <c r="H38" s="2"/>
      <c r="I38" s="8">
        <f>I14+G16-I19</f>
        <v>1297.6199999999999</v>
      </c>
      <c r="J38" s="2"/>
    </row>
    <row r="39" spans="1:10">
      <c r="A39" s="3" t="s">
        <v>53</v>
      </c>
      <c r="B39" s="3" t="s">
        <v>54</v>
      </c>
      <c r="C39" s="3"/>
      <c r="D39" s="3"/>
      <c r="E39" s="3"/>
      <c r="F39" s="3"/>
      <c r="G39" s="2"/>
      <c r="H39" s="2"/>
      <c r="I39" s="2">
        <v>-811.21</v>
      </c>
      <c r="J39" s="2"/>
    </row>
    <row r="40" spans="1:10">
      <c r="A40" s="3" t="s">
        <v>159</v>
      </c>
      <c r="B40" s="2"/>
      <c r="C40" s="2"/>
      <c r="D40" s="2"/>
      <c r="E40" s="2"/>
      <c r="F40" s="3" t="s">
        <v>160</v>
      </c>
      <c r="G40" s="8">
        <v>358.2</v>
      </c>
      <c r="H40" s="2"/>
      <c r="I40" s="8">
        <v>334.8</v>
      </c>
      <c r="J40" s="2"/>
    </row>
    <row r="42" spans="1:10">
      <c r="A42" s="1" t="s">
        <v>55</v>
      </c>
      <c r="F42" s="1" t="s">
        <v>148</v>
      </c>
      <c r="I42" s="1" t="s">
        <v>58</v>
      </c>
    </row>
    <row r="43" spans="1:10">
      <c r="A43" s="1" t="s">
        <v>56</v>
      </c>
      <c r="F43" s="1" t="s">
        <v>57</v>
      </c>
    </row>
    <row r="45" spans="1:10">
      <c r="A45" s="1" t="s">
        <v>149</v>
      </c>
      <c r="I45" s="1" t="s">
        <v>58</v>
      </c>
    </row>
    <row r="46" spans="1:10">
      <c r="A46" s="1" t="s">
        <v>56</v>
      </c>
      <c r="F46" s="1" t="s">
        <v>57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5"/>
  <sheetViews>
    <sheetView topLeftCell="A2" workbookViewId="0">
      <selection activeCell="G10" sqref="G10"/>
    </sheetView>
  </sheetViews>
  <sheetFormatPr defaultRowHeight="15"/>
  <cols>
    <col min="1" max="1" width="9.140625" style="1"/>
    <col min="2" max="2" width="0.140625" style="1" customWidth="1"/>
    <col min="3" max="3" width="9.140625" style="1" hidden="1" customWidth="1"/>
    <col min="4" max="4" width="0.140625" style="1" hidden="1" customWidth="1"/>
    <col min="5" max="5" width="14.7109375" style="1" hidden="1" customWidth="1"/>
    <col min="6" max="6" width="42" style="1" customWidth="1"/>
    <col min="7" max="7" width="15.140625" style="1" customWidth="1"/>
    <col min="8" max="8" width="9.140625" style="1" hidden="1" customWidth="1"/>
    <col min="9" max="9" width="15.5703125" style="1" customWidth="1"/>
    <col min="10" max="10" width="0.28515625" style="1" customWidth="1"/>
    <col min="11" max="16384" width="9.140625" style="1"/>
  </cols>
  <sheetData>
    <row r="1" spans="1:10" ht="15.75">
      <c r="A1" s="5" t="s">
        <v>164</v>
      </c>
    </row>
    <row r="2" spans="1:10">
      <c r="A2" s="1" t="s">
        <v>80</v>
      </c>
    </row>
    <row r="4" spans="1:10">
      <c r="A4" s="4" t="s">
        <v>1</v>
      </c>
    </row>
    <row r="6" spans="1:10">
      <c r="A6" s="1" t="s">
        <v>2</v>
      </c>
      <c r="B6" s="1" t="s">
        <v>3</v>
      </c>
      <c r="G6" s="1" t="s">
        <v>81</v>
      </c>
    </row>
    <row r="7" spans="1:10">
      <c r="A7" s="1" t="s">
        <v>5</v>
      </c>
      <c r="B7" s="1" t="s">
        <v>6</v>
      </c>
      <c r="G7" s="1" t="s">
        <v>81</v>
      </c>
    </row>
    <row r="8" spans="1:10">
      <c r="A8" s="1" t="s">
        <v>7</v>
      </c>
      <c r="B8" s="1" t="s">
        <v>8</v>
      </c>
    </row>
    <row r="9" spans="1:10">
      <c r="A9" s="1" t="s">
        <v>9</v>
      </c>
      <c r="B9" s="1" t="s">
        <v>10</v>
      </c>
    </row>
    <row r="10" spans="1:10">
      <c r="A10" s="1" t="s">
        <v>11</v>
      </c>
      <c r="B10" s="1" t="s">
        <v>12</v>
      </c>
      <c r="G10" s="1" t="s">
        <v>171</v>
      </c>
    </row>
    <row r="12" spans="1:10">
      <c r="J12" s="2"/>
    </row>
    <row r="13" spans="1:10">
      <c r="A13" s="2" t="s">
        <v>15</v>
      </c>
      <c r="B13" s="2" t="s">
        <v>16</v>
      </c>
      <c r="C13" s="2"/>
      <c r="D13" s="2"/>
      <c r="E13" s="2"/>
      <c r="F13" s="2"/>
      <c r="G13" s="2" t="s">
        <v>17</v>
      </c>
      <c r="H13" s="2"/>
      <c r="I13" s="2" t="s">
        <v>18</v>
      </c>
      <c r="J13" s="2"/>
    </row>
    <row r="14" spans="1:10">
      <c r="A14" s="2"/>
      <c r="B14" s="2"/>
      <c r="C14" s="2"/>
      <c r="D14" s="2"/>
      <c r="E14" s="2"/>
      <c r="F14" s="3" t="s">
        <v>167</v>
      </c>
      <c r="G14" s="2"/>
      <c r="H14" s="2"/>
      <c r="I14" s="2">
        <v>-480.23</v>
      </c>
      <c r="J14" s="2"/>
    </row>
    <row r="15" spans="1:10">
      <c r="A15" s="3" t="s">
        <v>19</v>
      </c>
      <c r="B15" s="3" t="s">
        <v>20</v>
      </c>
      <c r="C15" s="2"/>
      <c r="D15" s="2"/>
      <c r="E15" s="2"/>
      <c r="F15" s="2"/>
      <c r="G15" s="2">
        <v>591.72</v>
      </c>
      <c r="H15" s="2" t="e">
        <f>SUM(H16+#REF!+#REF!+#REF!+#REF!)</f>
        <v>#REF!</v>
      </c>
      <c r="I15" s="2">
        <v>578.34</v>
      </c>
      <c r="J15" s="2"/>
    </row>
    <row r="16" spans="1:10">
      <c r="A16" s="2" t="s">
        <v>2</v>
      </c>
      <c r="B16" s="2" t="s">
        <v>12</v>
      </c>
      <c r="C16" s="2"/>
      <c r="D16" s="2"/>
      <c r="E16" s="2"/>
      <c r="F16" s="2"/>
      <c r="G16" s="2">
        <v>591.72</v>
      </c>
      <c r="H16" s="2"/>
      <c r="I16" s="2">
        <v>578.34</v>
      </c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3" t="s">
        <v>23</v>
      </c>
      <c r="B18" s="3" t="s">
        <v>24</v>
      </c>
      <c r="C18" s="2"/>
      <c r="D18" s="2"/>
      <c r="E18" s="2"/>
      <c r="F18" s="2"/>
      <c r="G18" s="2">
        <f>SUM(G19+G26+G33+G34+G35+G462)</f>
        <v>591.72</v>
      </c>
      <c r="H18" s="2" t="e">
        <f>SUM(H19+H26+H33+H34+H35+H36)</f>
        <v>#REF!</v>
      </c>
      <c r="I18" s="2">
        <f>SUM(I19+I26+I33+I34+I35+I36)</f>
        <v>774.65000000000009</v>
      </c>
      <c r="J18" s="2"/>
    </row>
    <row r="19" spans="1:10">
      <c r="A19" s="3" t="s">
        <v>2</v>
      </c>
      <c r="B19" s="3" t="s">
        <v>25</v>
      </c>
      <c r="C19" s="3"/>
      <c r="D19" s="3"/>
      <c r="E19" s="3"/>
      <c r="F19" s="3"/>
      <c r="G19" s="2">
        <f>SUM(G22+G23)</f>
        <v>131.51</v>
      </c>
      <c r="H19" s="2">
        <f t="shared" ref="H19:I19" si="0">SUM(H22+H23)</f>
        <v>490.92</v>
      </c>
      <c r="I19" s="8">
        <f t="shared" si="0"/>
        <v>218.57</v>
      </c>
      <c r="J19" s="2"/>
    </row>
    <row r="20" spans="1:10">
      <c r="A20" s="3"/>
      <c r="B20" s="3" t="s">
        <v>26</v>
      </c>
      <c r="C20" s="3"/>
      <c r="D20" s="3"/>
      <c r="E20" s="3"/>
      <c r="F20" s="3"/>
      <c r="G20" s="2"/>
      <c r="H20" s="2"/>
      <c r="I20" s="2"/>
      <c r="J20" s="2"/>
    </row>
    <row r="21" spans="1:10">
      <c r="A21" s="3"/>
      <c r="B21" s="3" t="s">
        <v>27</v>
      </c>
      <c r="C21" s="3"/>
      <c r="D21" s="3"/>
      <c r="E21" s="3"/>
      <c r="F21" s="3"/>
      <c r="G21" s="2"/>
      <c r="H21" s="2"/>
      <c r="I21" s="2"/>
      <c r="J21" s="2"/>
    </row>
    <row r="22" spans="1:10">
      <c r="A22" s="2" t="s">
        <v>5</v>
      </c>
      <c r="B22" s="2" t="s">
        <v>28</v>
      </c>
      <c r="C22" s="2"/>
      <c r="D22" s="2"/>
      <c r="E22" s="2"/>
      <c r="F22" s="2"/>
      <c r="G22" s="2"/>
      <c r="H22" s="2">
        <v>490.92</v>
      </c>
      <c r="I22" s="2"/>
      <c r="J22" s="2"/>
    </row>
    <row r="23" spans="1:10">
      <c r="A23" s="2" t="s">
        <v>7</v>
      </c>
      <c r="B23" s="2" t="s">
        <v>29</v>
      </c>
      <c r="C23" s="2"/>
      <c r="D23" s="2"/>
      <c r="E23" s="2"/>
      <c r="F23" s="2"/>
      <c r="G23" s="2">
        <v>131.51</v>
      </c>
      <c r="H23" s="2"/>
      <c r="I23" s="8">
        <v>218.57</v>
      </c>
      <c r="J23" s="2"/>
    </row>
    <row r="24" spans="1:10">
      <c r="A24" s="2"/>
      <c r="B24" s="2" t="s">
        <v>30</v>
      </c>
      <c r="C24" s="2"/>
      <c r="D24" s="2"/>
      <c r="E24" s="2"/>
      <c r="F24" s="2"/>
      <c r="G24" s="2"/>
      <c r="H24" s="2"/>
      <c r="I24" s="2"/>
      <c r="J24" s="2"/>
    </row>
    <row r="25" spans="1:10">
      <c r="A25" s="3" t="s">
        <v>11</v>
      </c>
      <c r="B25" s="3" t="s">
        <v>31</v>
      </c>
      <c r="C25" s="3"/>
      <c r="D25" s="3"/>
      <c r="E25" s="3"/>
      <c r="F25" s="2"/>
      <c r="G25" s="2"/>
      <c r="H25" s="2"/>
      <c r="I25" s="2"/>
      <c r="J25" s="2"/>
    </row>
    <row r="26" spans="1:10">
      <c r="A26" s="3"/>
      <c r="B26" s="3" t="s">
        <v>32</v>
      </c>
      <c r="C26" s="3"/>
      <c r="D26" s="3"/>
      <c r="E26" s="3"/>
      <c r="F26" s="2"/>
      <c r="G26" s="2">
        <f>SUM(G27+G28+G29+G30+G31+G32)</f>
        <v>212.53</v>
      </c>
      <c r="H26" s="2" t="e">
        <f>SUM(H27+H28+H29+H30+H31+#REF!+H32+#REF!+#REF!)</f>
        <v>#REF!</v>
      </c>
      <c r="I26" s="8">
        <f>SUM(I27+I28+I29+I30+I31+I32)</f>
        <v>285.68</v>
      </c>
      <c r="J26" s="2"/>
    </row>
    <row r="27" spans="1:10">
      <c r="A27" s="2" t="s">
        <v>33</v>
      </c>
      <c r="B27" s="2" t="s">
        <v>34</v>
      </c>
      <c r="C27" s="2"/>
      <c r="D27" s="2"/>
      <c r="E27" s="2"/>
      <c r="F27" s="2"/>
      <c r="G27" s="8">
        <v>30.69</v>
      </c>
      <c r="H27" s="2"/>
      <c r="I27" s="2">
        <v>15.35</v>
      </c>
      <c r="J27" s="2"/>
    </row>
    <row r="28" spans="1:10">
      <c r="A28" s="2" t="s">
        <v>35</v>
      </c>
      <c r="B28" s="2" t="s">
        <v>36</v>
      </c>
      <c r="C28" s="2"/>
      <c r="D28" s="2"/>
      <c r="E28" s="2"/>
      <c r="F28" s="2"/>
      <c r="G28" s="2"/>
      <c r="H28" s="2"/>
      <c r="I28" s="2"/>
      <c r="J28" s="2"/>
    </row>
    <row r="29" spans="1:10">
      <c r="A29" s="2" t="s">
        <v>37</v>
      </c>
      <c r="B29" s="2" t="s">
        <v>38</v>
      </c>
      <c r="C29" s="2"/>
      <c r="D29" s="2"/>
      <c r="E29" s="2"/>
      <c r="F29" s="2"/>
      <c r="G29" s="8">
        <v>30.69</v>
      </c>
      <c r="H29" s="2"/>
      <c r="I29" s="2">
        <v>15.35</v>
      </c>
      <c r="J29" s="2"/>
    </row>
    <row r="30" spans="1:10">
      <c r="A30" s="2" t="s">
        <v>39</v>
      </c>
      <c r="B30" s="2" t="s">
        <v>40</v>
      </c>
      <c r="C30" s="2"/>
      <c r="D30" s="2"/>
      <c r="E30" s="2"/>
      <c r="F30" s="2"/>
      <c r="G30" s="2">
        <v>151.15</v>
      </c>
      <c r="H30" s="2"/>
      <c r="I30" s="2">
        <v>254.98</v>
      </c>
      <c r="J30" s="2"/>
    </row>
    <row r="31" spans="1:10">
      <c r="A31" s="2" t="s">
        <v>41</v>
      </c>
      <c r="B31" s="2" t="s">
        <v>42</v>
      </c>
      <c r="C31" s="2"/>
      <c r="D31" s="2"/>
      <c r="E31" s="2"/>
      <c r="F31" s="2"/>
      <c r="G31" s="2"/>
      <c r="H31" s="2"/>
      <c r="I31" s="2"/>
      <c r="J31" s="2"/>
    </row>
    <row r="32" spans="1:10">
      <c r="A32" s="2" t="s">
        <v>43</v>
      </c>
      <c r="B32" s="2" t="s">
        <v>45</v>
      </c>
      <c r="C32" s="2"/>
      <c r="D32" s="2"/>
      <c r="E32" s="2"/>
      <c r="F32" s="2"/>
      <c r="G32" s="2"/>
      <c r="H32" s="2"/>
      <c r="I32" s="2"/>
      <c r="J32" s="2"/>
    </row>
    <row r="33" spans="1:10">
      <c r="A33" s="3" t="s">
        <v>13</v>
      </c>
      <c r="B33" s="3" t="s">
        <v>47</v>
      </c>
      <c r="C33" s="3"/>
      <c r="D33" s="3"/>
      <c r="E33" s="3"/>
      <c r="F33" s="2"/>
      <c r="G33" s="2">
        <v>192.88</v>
      </c>
      <c r="H33" s="2"/>
      <c r="I33" s="2">
        <v>147.76</v>
      </c>
      <c r="J33" s="2"/>
    </row>
    <row r="34" spans="1:10">
      <c r="A34" s="3" t="s">
        <v>14</v>
      </c>
      <c r="B34" s="3" t="s">
        <v>48</v>
      </c>
      <c r="C34" s="3"/>
      <c r="D34" s="3"/>
      <c r="E34" s="3"/>
      <c r="F34" s="3"/>
      <c r="G34" s="2">
        <v>24.11</v>
      </c>
      <c r="H34" s="2"/>
      <c r="I34" s="2">
        <v>91.95</v>
      </c>
      <c r="J34" s="2"/>
    </row>
    <row r="35" spans="1:10">
      <c r="A35" s="3" t="s">
        <v>21</v>
      </c>
      <c r="B35" s="3" t="s">
        <v>49</v>
      </c>
      <c r="C35" s="3"/>
      <c r="D35" s="3"/>
      <c r="E35" s="3"/>
      <c r="F35" s="3" t="s">
        <v>142</v>
      </c>
      <c r="G35" s="8">
        <v>30.69</v>
      </c>
      <c r="H35" s="2"/>
      <c r="I35" s="2">
        <v>30.69</v>
      </c>
      <c r="J35" s="2"/>
    </row>
    <row r="36" spans="1:10">
      <c r="A36" s="3" t="s">
        <v>50</v>
      </c>
      <c r="B36" s="3" t="s">
        <v>51</v>
      </c>
      <c r="C36" s="3"/>
      <c r="D36" s="3"/>
      <c r="E36" s="3"/>
      <c r="F36" s="3"/>
      <c r="G36" s="2"/>
      <c r="H36" s="2"/>
      <c r="I36" s="2"/>
      <c r="J36" s="2"/>
    </row>
    <row r="37" spans="1:10">
      <c r="A37" s="2"/>
      <c r="B37" s="2"/>
      <c r="C37" s="2"/>
      <c r="D37" s="2"/>
      <c r="E37" s="2"/>
      <c r="F37" s="3" t="s">
        <v>143</v>
      </c>
      <c r="G37" s="2"/>
      <c r="H37" s="2"/>
      <c r="I37" s="2">
        <f>I14+G16-I18</f>
        <v>-663.16000000000008</v>
      </c>
      <c r="J37" s="2"/>
    </row>
    <row r="38" spans="1:10">
      <c r="A38" s="3" t="s">
        <v>53</v>
      </c>
      <c r="B38" s="3" t="s">
        <v>54</v>
      </c>
      <c r="C38" s="3"/>
      <c r="D38" s="3"/>
      <c r="E38" s="3"/>
      <c r="F38" s="3"/>
      <c r="G38" s="2"/>
      <c r="H38" s="2"/>
      <c r="I38" s="8">
        <v>-16.190000000000001</v>
      </c>
      <c r="J38" s="2"/>
    </row>
    <row r="39" spans="1:10">
      <c r="A39" s="3" t="s">
        <v>159</v>
      </c>
      <c r="B39" s="2"/>
      <c r="C39" s="2"/>
      <c r="D39" s="2"/>
      <c r="E39" s="2"/>
      <c r="F39" s="3" t="s">
        <v>160</v>
      </c>
      <c r="G39" s="2">
        <v>153.47999999999999</v>
      </c>
      <c r="H39" s="2"/>
      <c r="I39" s="2">
        <v>150.01</v>
      </c>
    </row>
    <row r="41" spans="1:10">
      <c r="A41" s="1" t="s">
        <v>55</v>
      </c>
      <c r="F41" s="1" t="s">
        <v>148</v>
      </c>
      <c r="I41" s="1" t="s">
        <v>152</v>
      </c>
    </row>
    <row r="42" spans="1:10">
      <c r="A42" s="1" t="s">
        <v>56</v>
      </c>
      <c r="F42" s="1" t="s">
        <v>57</v>
      </c>
    </row>
    <row r="44" spans="1:10">
      <c r="A44" s="1" t="s">
        <v>147</v>
      </c>
      <c r="I44" s="1" t="s">
        <v>152</v>
      </c>
    </row>
    <row r="45" spans="1:10">
      <c r="A45" s="1" t="s">
        <v>56</v>
      </c>
      <c r="F45" s="1" t="s">
        <v>57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6"/>
  <sheetViews>
    <sheetView topLeftCell="A2" workbookViewId="0">
      <selection activeCell="I38" sqref="I38"/>
    </sheetView>
  </sheetViews>
  <sheetFormatPr defaultRowHeight="15"/>
  <cols>
    <col min="1" max="1" width="9.140625" style="1"/>
    <col min="2" max="2" width="0.140625" style="1" customWidth="1"/>
    <col min="3" max="3" width="9.140625" style="1" hidden="1" customWidth="1"/>
    <col min="4" max="4" width="0.140625" style="1" hidden="1" customWidth="1"/>
    <col min="5" max="5" width="14.7109375" style="1" hidden="1" customWidth="1"/>
    <col min="6" max="6" width="42" style="1" customWidth="1"/>
    <col min="7" max="7" width="15.140625" style="1" customWidth="1"/>
    <col min="8" max="8" width="9.140625" style="1" hidden="1" customWidth="1"/>
    <col min="9" max="9" width="15.5703125" style="1" customWidth="1"/>
    <col min="10" max="10" width="0.28515625" style="1" customWidth="1"/>
    <col min="11" max="16384" width="9.140625" style="1"/>
  </cols>
  <sheetData>
    <row r="1" spans="1:10" ht="15.75">
      <c r="A1" s="5" t="s">
        <v>164</v>
      </c>
    </row>
    <row r="2" spans="1:10">
      <c r="A2" s="1" t="s">
        <v>82</v>
      </c>
    </row>
    <row r="4" spans="1:10">
      <c r="A4" s="4" t="s">
        <v>1</v>
      </c>
    </row>
    <row r="6" spans="1:10">
      <c r="A6" s="1" t="s">
        <v>2</v>
      </c>
      <c r="B6" s="1" t="s">
        <v>3</v>
      </c>
      <c r="G6" s="1" t="s">
        <v>83</v>
      </c>
    </row>
    <row r="7" spans="1:10">
      <c r="A7" s="1" t="s">
        <v>5</v>
      </c>
      <c r="B7" s="1" t="s">
        <v>6</v>
      </c>
      <c r="G7" s="1" t="s">
        <v>83</v>
      </c>
    </row>
    <row r="8" spans="1:10">
      <c r="A8" s="1" t="s">
        <v>7</v>
      </c>
      <c r="B8" s="1" t="s">
        <v>8</v>
      </c>
    </row>
    <row r="9" spans="1:10">
      <c r="A9" s="1" t="s">
        <v>9</v>
      </c>
      <c r="B9" s="1" t="s">
        <v>10</v>
      </c>
    </row>
    <row r="10" spans="1:10">
      <c r="A10" s="1" t="s">
        <v>11</v>
      </c>
      <c r="B10" s="1" t="s">
        <v>12</v>
      </c>
      <c r="G10" s="1" t="s">
        <v>118</v>
      </c>
    </row>
    <row r="12" spans="1:10">
      <c r="J12" s="2"/>
    </row>
    <row r="13" spans="1:10">
      <c r="A13" s="2" t="s">
        <v>15</v>
      </c>
      <c r="B13" s="2" t="s">
        <v>16</v>
      </c>
      <c r="C13" s="2"/>
      <c r="D13" s="2"/>
      <c r="E13" s="2"/>
      <c r="F13" s="2"/>
      <c r="G13" s="2" t="s">
        <v>17</v>
      </c>
      <c r="H13" s="2"/>
      <c r="I13" s="2" t="s">
        <v>18</v>
      </c>
      <c r="J13" s="2"/>
    </row>
    <row r="14" spans="1:10">
      <c r="A14" s="2"/>
      <c r="B14" s="2"/>
      <c r="C14" s="2"/>
      <c r="D14" s="2"/>
      <c r="E14" s="2"/>
      <c r="F14" s="3" t="s">
        <v>167</v>
      </c>
      <c r="G14" s="2"/>
      <c r="H14" s="2"/>
      <c r="I14" s="2">
        <v>943.35</v>
      </c>
      <c r="J14" s="2"/>
    </row>
    <row r="15" spans="1:10">
      <c r="A15" s="3" t="s">
        <v>19</v>
      </c>
      <c r="B15" s="3" t="s">
        <v>20</v>
      </c>
      <c r="C15" s="2"/>
      <c r="D15" s="2"/>
      <c r="E15" s="2"/>
      <c r="F15" s="2"/>
      <c r="G15" s="8">
        <v>2179.6799999999998</v>
      </c>
      <c r="H15" s="2" t="e">
        <f>SUM(H16+#REF!+#REF!+#REF!+#REF!)</f>
        <v>#REF!</v>
      </c>
      <c r="I15" s="8">
        <v>2104</v>
      </c>
      <c r="J15" s="2"/>
    </row>
    <row r="16" spans="1:10">
      <c r="A16" s="2" t="s">
        <v>2</v>
      </c>
      <c r="B16" s="2" t="s">
        <v>12</v>
      </c>
      <c r="C16" s="2"/>
      <c r="D16" s="2"/>
      <c r="E16" s="2"/>
      <c r="F16" s="2"/>
      <c r="G16" s="8">
        <v>2179.6799999999998</v>
      </c>
      <c r="H16" s="2"/>
      <c r="I16" s="8">
        <v>2104</v>
      </c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3" t="s">
        <v>23</v>
      </c>
      <c r="B18" s="3" t="s">
        <v>24</v>
      </c>
      <c r="C18" s="2"/>
      <c r="D18" s="2"/>
      <c r="E18" s="2"/>
      <c r="F18" s="2"/>
      <c r="G18" s="8">
        <f>SUM(G19+G26+G33+G34+G35+G463)</f>
        <v>2179.6800000000003</v>
      </c>
      <c r="H18" s="2">
        <f>SUM(H19+H26+H33+H34+H35+H36)</f>
        <v>0</v>
      </c>
      <c r="I18" s="2">
        <f>SUM(I19+I26+I33+I34+I35+I36)</f>
        <v>1526.1299999999999</v>
      </c>
      <c r="J18" s="2"/>
    </row>
    <row r="19" spans="1:10">
      <c r="A19" s="3" t="s">
        <v>2</v>
      </c>
      <c r="B19" s="3" t="s">
        <v>25</v>
      </c>
      <c r="C19" s="3"/>
      <c r="D19" s="3"/>
      <c r="E19" s="3"/>
      <c r="F19" s="3"/>
      <c r="G19" s="8">
        <f>SUM(G22+G23)</f>
        <v>544.99</v>
      </c>
      <c r="H19" s="2"/>
      <c r="I19" s="2">
        <f>SUM(I22+I23)</f>
        <v>460.06</v>
      </c>
      <c r="J19" s="2"/>
    </row>
    <row r="20" spans="1:10">
      <c r="A20" s="3"/>
      <c r="B20" s="3" t="s">
        <v>26</v>
      </c>
      <c r="C20" s="3"/>
      <c r="D20" s="3"/>
      <c r="E20" s="3"/>
      <c r="F20" s="3"/>
      <c r="G20" s="2"/>
      <c r="H20" s="2"/>
      <c r="I20" s="2"/>
      <c r="J20" s="2"/>
    </row>
    <row r="21" spans="1:10">
      <c r="A21" s="3"/>
      <c r="B21" s="3" t="s">
        <v>27</v>
      </c>
      <c r="C21" s="3"/>
      <c r="D21" s="3"/>
      <c r="E21" s="3"/>
      <c r="F21" s="3"/>
      <c r="G21" s="2"/>
      <c r="H21" s="2"/>
      <c r="I21" s="2"/>
      <c r="J21" s="2"/>
    </row>
    <row r="22" spans="1:10">
      <c r="A22" s="2" t="s">
        <v>5</v>
      </c>
      <c r="B22" s="2" t="s">
        <v>28</v>
      </c>
      <c r="C22" s="2"/>
      <c r="D22" s="2"/>
      <c r="E22" s="2"/>
      <c r="F22" s="2"/>
      <c r="G22" s="8">
        <v>384.7</v>
      </c>
      <c r="H22" s="2">
        <v>490.92</v>
      </c>
      <c r="I22" s="2">
        <v>296.56</v>
      </c>
      <c r="J22" s="2"/>
    </row>
    <row r="23" spans="1:10">
      <c r="A23" s="2" t="s">
        <v>7</v>
      </c>
      <c r="B23" s="2" t="s">
        <v>29</v>
      </c>
      <c r="C23" s="2"/>
      <c r="D23" s="2"/>
      <c r="E23" s="2"/>
      <c r="F23" s="2"/>
      <c r="G23" s="2">
        <v>160.29</v>
      </c>
      <c r="H23" s="2"/>
      <c r="I23" s="8">
        <v>163.5</v>
      </c>
      <c r="J23" s="2"/>
    </row>
    <row r="24" spans="1:10">
      <c r="A24" s="2"/>
      <c r="B24" s="2" t="s">
        <v>30</v>
      </c>
      <c r="C24" s="2"/>
      <c r="D24" s="2"/>
      <c r="E24" s="2"/>
      <c r="F24" s="2"/>
      <c r="G24" s="2"/>
      <c r="H24" s="2"/>
      <c r="I24" s="2"/>
      <c r="J24" s="2"/>
    </row>
    <row r="25" spans="1:10">
      <c r="A25" s="3" t="s">
        <v>11</v>
      </c>
      <c r="B25" s="3" t="s">
        <v>31</v>
      </c>
      <c r="C25" s="3"/>
      <c r="D25" s="3"/>
      <c r="E25" s="3"/>
      <c r="F25" s="2"/>
      <c r="G25" s="2"/>
      <c r="H25" s="2"/>
      <c r="I25" s="2"/>
      <c r="J25" s="2"/>
    </row>
    <row r="26" spans="1:10">
      <c r="A26" s="3"/>
      <c r="B26" s="3" t="s">
        <v>32</v>
      </c>
      <c r="C26" s="3"/>
      <c r="D26" s="3"/>
      <c r="E26" s="3"/>
      <c r="F26" s="2"/>
      <c r="G26" s="2">
        <f>SUM(G27+G28+G29+G30+G31+G32)</f>
        <v>910.18000000000006</v>
      </c>
      <c r="H26" s="2">
        <f t="shared" ref="H26:I26" si="0">SUM(H27+H28+H29+H30+H31+H32)</f>
        <v>0</v>
      </c>
      <c r="I26" s="8">
        <f t="shared" si="0"/>
        <v>275.02999999999997</v>
      </c>
      <c r="J26" s="2"/>
    </row>
    <row r="27" spans="1:10">
      <c r="A27" s="2" t="s">
        <v>33</v>
      </c>
      <c r="B27" s="2" t="s">
        <v>34</v>
      </c>
      <c r="C27" s="2"/>
      <c r="D27" s="2"/>
      <c r="E27" s="2"/>
      <c r="F27" s="2"/>
      <c r="G27" s="2">
        <v>89.76</v>
      </c>
      <c r="H27" s="2"/>
      <c r="I27" s="2">
        <v>44.88</v>
      </c>
      <c r="J27" s="2"/>
    </row>
    <row r="28" spans="1:10">
      <c r="A28" s="2" t="s">
        <v>35</v>
      </c>
      <c r="B28" s="2" t="s">
        <v>36</v>
      </c>
      <c r="C28" s="2"/>
      <c r="D28" s="2"/>
      <c r="E28" s="2"/>
      <c r="F28" s="2"/>
      <c r="G28" s="2">
        <v>89.76</v>
      </c>
      <c r="H28" s="2"/>
      <c r="I28" s="2">
        <v>44.88</v>
      </c>
      <c r="J28" s="2"/>
    </row>
    <row r="29" spans="1:10">
      <c r="A29" s="2" t="s">
        <v>37</v>
      </c>
      <c r="B29" s="2" t="s">
        <v>38</v>
      </c>
      <c r="C29" s="2"/>
      <c r="D29" s="2"/>
      <c r="E29" s="2"/>
      <c r="F29" s="2"/>
      <c r="G29" s="2">
        <v>89.76</v>
      </c>
      <c r="H29" s="2"/>
      <c r="I29" s="2">
        <v>51.35</v>
      </c>
      <c r="J29" s="2"/>
    </row>
    <row r="30" spans="1:10">
      <c r="A30" s="2" t="s">
        <v>39</v>
      </c>
      <c r="B30" s="2" t="s">
        <v>40</v>
      </c>
      <c r="C30" s="2"/>
      <c r="D30" s="2"/>
      <c r="E30" s="2"/>
      <c r="F30" s="2"/>
      <c r="G30" s="8">
        <v>640.9</v>
      </c>
      <c r="H30" s="2"/>
      <c r="I30" s="2">
        <v>133.91999999999999</v>
      </c>
      <c r="J30" s="2"/>
    </row>
    <row r="31" spans="1:10">
      <c r="A31" s="2" t="s">
        <v>41</v>
      </c>
      <c r="B31" s="2" t="s">
        <v>42</v>
      </c>
      <c r="C31" s="2"/>
      <c r="D31" s="2"/>
      <c r="E31" s="2"/>
      <c r="F31" s="2"/>
      <c r="G31" s="2"/>
      <c r="H31" s="2"/>
      <c r="I31" s="2"/>
      <c r="J31" s="2"/>
    </row>
    <row r="32" spans="1:10">
      <c r="A32" s="2" t="s">
        <v>43</v>
      </c>
      <c r="B32" s="2" t="s">
        <v>45</v>
      </c>
      <c r="C32" s="2"/>
      <c r="D32" s="2"/>
      <c r="E32" s="2"/>
      <c r="F32" s="2"/>
      <c r="G32" s="2"/>
      <c r="H32" s="2"/>
      <c r="I32" s="2"/>
      <c r="J32" s="2"/>
    </row>
    <row r="33" spans="1:10">
      <c r="A33" s="3" t="s">
        <v>13</v>
      </c>
      <c r="B33" s="3" t="s">
        <v>47</v>
      </c>
      <c r="C33" s="3"/>
      <c r="D33" s="3"/>
      <c r="E33" s="3"/>
      <c r="F33" s="2"/>
      <c r="G33" s="8">
        <v>564.22</v>
      </c>
      <c r="H33" s="2"/>
      <c r="I33" s="8">
        <v>432.27</v>
      </c>
      <c r="J33" s="2"/>
    </row>
    <row r="34" spans="1:10">
      <c r="A34" s="3" t="s">
        <v>14</v>
      </c>
      <c r="B34" s="3" t="s">
        <v>48</v>
      </c>
      <c r="C34" s="3"/>
      <c r="D34" s="3"/>
      <c r="E34" s="3"/>
      <c r="F34" s="3"/>
      <c r="G34" s="2">
        <v>70.53</v>
      </c>
      <c r="H34" s="2"/>
      <c r="I34" s="2">
        <v>269.01</v>
      </c>
      <c r="J34" s="2"/>
    </row>
    <row r="35" spans="1:10">
      <c r="A35" s="3" t="s">
        <v>21</v>
      </c>
      <c r="B35" s="3" t="s">
        <v>49</v>
      </c>
      <c r="C35" s="3"/>
      <c r="D35" s="3"/>
      <c r="E35" s="3"/>
      <c r="F35" s="3" t="s">
        <v>142</v>
      </c>
      <c r="G35" s="2">
        <v>89.76</v>
      </c>
      <c r="H35" s="2"/>
      <c r="I35" s="2">
        <v>89.76</v>
      </c>
      <c r="J35" s="2"/>
    </row>
    <row r="36" spans="1:10">
      <c r="A36" s="3" t="s">
        <v>50</v>
      </c>
      <c r="B36" s="3" t="s">
        <v>51</v>
      </c>
      <c r="C36" s="3"/>
      <c r="D36" s="3"/>
      <c r="E36" s="3"/>
      <c r="F36" s="3"/>
      <c r="G36" s="2"/>
      <c r="H36" s="2"/>
      <c r="I36" s="2"/>
      <c r="J36" s="2"/>
    </row>
    <row r="37" spans="1:10">
      <c r="A37" s="2"/>
      <c r="B37" s="2"/>
      <c r="C37" s="2"/>
      <c r="D37" s="2"/>
      <c r="E37" s="2"/>
      <c r="F37" s="3" t="s">
        <v>143</v>
      </c>
      <c r="G37" s="2"/>
      <c r="H37" s="2"/>
      <c r="I37" s="8">
        <f>I14+G16-I18</f>
        <v>1596.8999999999999</v>
      </c>
      <c r="J37" s="2"/>
    </row>
    <row r="38" spans="1:10">
      <c r="A38" s="3" t="s">
        <v>53</v>
      </c>
      <c r="B38" s="3" t="s">
        <v>54</v>
      </c>
      <c r="C38" s="3"/>
      <c r="D38" s="3"/>
      <c r="E38" s="3"/>
      <c r="F38" s="3"/>
      <c r="G38" s="2"/>
      <c r="H38" s="2"/>
      <c r="I38" s="2">
        <v>-128.29</v>
      </c>
      <c r="J38" s="2"/>
    </row>
    <row r="39" spans="1:10">
      <c r="A39" s="3" t="s">
        <v>159</v>
      </c>
      <c r="B39" s="2"/>
      <c r="C39" s="2"/>
      <c r="D39" s="2"/>
      <c r="E39" s="2"/>
      <c r="F39" s="3" t="s">
        <v>160</v>
      </c>
      <c r="G39" s="2">
        <v>320.76</v>
      </c>
      <c r="H39" s="2"/>
      <c r="I39" s="2">
        <v>312.31</v>
      </c>
    </row>
    <row r="42" spans="1:10">
      <c r="A42" s="1" t="s">
        <v>55</v>
      </c>
      <c r="F42" s="1" t="s">
        <v>148</v>
      </c>
      <c r="I42" s="1" t="s">
        <v>58</v>
      </c>
    </row>
    <row r="43" spans="1:10">
      <c r="A43" s="1" t="s">
        <v>56</v>
      </c>
      <c r="F43" s="1" t="s">
        <v>57</v>
      </c>
    </row>
    <row r="45" spans="1:10">
      <c r="A45" s="1" t="s">
        <v>147</v>
      </c>
      <c r="I45" s="1" t="s">
        <v>58</v>
      </c>
    </row>
    <row r="46" spans="1:10">
      <c r="A46" s="1" t="s">
        <v>56</v>
      </c>
      <c r="F46" s="1" t="s">
        <v>57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7"/>
  <sheetViews>
    <sheetView topLeftCell="A4" workbookViewId="0">
      <selection activeCell="L11" sqref="L11"/>
    </sheetView>
  </sheetViews>
  <sheetFormatPr defaultRowHeight="15"/>
  <cols>
    <col min="1" max="1" width="9.140625" style="1"/>
    <col min="2" max="2" width="0.140625" style="1" customWidth="1"/>
    <col min="3" max="3" width="9.140625" style="1" hidden="1" customWidth="1"/>
    <col min="4" max="4" width="0.140625" style="1" hidden="1" customWidth="1"/>
    <col min="5" max="5" width="14.7109375" style="1" hidden="1" customWidth="1"/>
    <col min="6" max="6" width="42" style="1" customWidth="1"/>
    <col min="7" max="7" width="15.140625" style="1" customWidth="1"/>
    <col min="8" max="8" width="9.140625" style="1" hidden="1" customWidth="1"/>
    <col min="9" max="9" width="15.5703125" style="1" customWidth="1"/>
    <col min="10" max="10" width="0.28515625" style="1" customWidth="1"/>
    <col min="11" max="16384" width="9.140625" style="1"/>
  </cols>
  <sheetData>
    <row r="1" spans="1:10" ht="15.75">
      <c r="A1" s="5" t="s">
        <v>164</v>
      </c>
    </row>
    <row r="2" spans="1:10">
      <c r="A2" s="1" t="s">
        <v>84</v>
      </c>
    </row>
    <row r="4" spans="1:10">
      <c r="A4" s="4" t="s">
        <v>1</v>
      </c>
    </row>
    <row r="6" spans="1:10">
      <c r="A6" s="1" t="s">
        <v>2</v>
      </c>
      <c r="B6" s="1" t="s">
        <v>3</v>
      </c>
      <c r="G6" s="1" t="s">
        <v>85</v>
      </c>
    </row>
    <row r="7" spans="1:10">
      <c r="A7" s="1" t="s">
        <v>5</v>
      </c>
      <c r="B7" s="1" t="s">
        <v>6</v>
      </c>
      <c r="G7" s="1" t="s">
        <v>85</v>
      </c>
    </row>
    <row r="8" spans="1:10">
      <c r="A8" s="1" t="s">
        <v>7</v>
      </c>
      <c r="B8" s="1" t="s">
        <v>8</v>
      </c>
    </row>
    <row r="9" spans="1:10">
      <c r="A9" s="1" t="s">
        <v>9</v>
      </c>
      <c r="B9" s="1" t="s">
        <v>10</v>
      </c>
    </row>
    <row r="10" spans="1:10">
      <c r="A10" s="1" t="s">
        <v>11</v>
      </c>
      <c r="B10" s="1" t="s">
        <v>12</v>
      </c>
      <c r="G10" s="1" t="s">
        <v>118</v>
      </c>
    </row>
    <row r="11" spans="1:10">
      <c r="A11" s="1" t="s">
        <v>13</v>
      </c>
      <c r="F11" s="1" t="s">
        <v>117</v>
      </c>
      <c r="G11" s="1" t="s">
        <v>135</v>
      </c>
    </row>
    <row r="12" spans="1:10">
      <c r="J12" s="2"/>
    </row>
    <row r="13" spans="1:10">
      <c r="A13" s="2" t="s">
        <v>15</v>
      </c>
      <c r="B13" s="2" t="s">
        <v>16</v>
      </c>
      <c r="C13" s="2"/>
      <c r="D13" s="2"/>
      <c r="E13" s="2"/>
      <c r="F13" s="2"/>
      <c r="G13" s="2" t="s">
        <v>17</v>
      </c>
      <c r="H13" s="2"/>
      <c r="I13" s="2" t="s">
        <v>18</v>
      </c>
      <c r="J13" s="2"/>
    </row>
    <row r="14" spans="1:10">
      <c r="A14" s="2"/>
      <c r="B14" s="2"/>
      <c r="C14" s="2"/>
      <c r="D14" s="2"/>
      <c r="E14" s="2"/>
      <c r="F14" s="3" t="s">
        <v>167</v>
      </c>
      <c r="G14" s="2"/>
      <c r="H14" s="2"/>
      <c r="I14" s="2">
        <v>-1031.1199999999999</v>
      </c>
      <c r="J14" s="2"/>
    </row>
    <row r="15" spans="1:10">
      <c r="A15" s="3" t="s">
        <v>19</v>
      </c>
      <c r="B15" s="3" t="s">
        <v>20</v>
      </c>
      <c r="C15" s="2"/>
      <c r="D15" s="2"/>
      <c r="E15" s="2"/>
      <c r="F15" s="2"/>
      <c r="G15" s="2">
        <f>G16+G17</f>
        <v>6329.7599999999993</v>
      </c>
      <c r="H15" s="2" t="e">
        <f>SUM(H16+#REF!+#REF!+#REF!+#REF!)</f>
        <v>#REF!</v>
      </c>
      <c r="I15" s="8">
        <f>I16+I17</f>
        <v>6153.34</v>
      </c>
      <c r="J15" s="2"/>
    </row>
    <row r="16" spans="1:10">
      <c r="A16" s="2" t="s">
        <v>2</v>
      </c>
      <c r="B16" s="2" t="s">
        <v>12</v>
      </c>
      <c r="C16" s="2"/>
      <c r="D16" s="2"/>
      <c r="E16" s="2"/>
      <c r="F16" s="2"/>
      <c r="G16" s="8">
        <v>6164.4</v>
      </c>
      <c r="H16" s="2"/>
      <c r="I16" s="2">
        <v>5958.07</v>
      </c>
      <c r="J16" s="2"/>
    </row>
    <row r="17" spans="1:10">
      <c r="A17" s="2" t="s">
        <v>136</v>
      </c>
      <c r="B17" s="2"/>
      <c r="C17" s="2"/>
      <c r="D17" s="2"/>
      <c r="E17" s="2"/>
      <c r="F17" s="2" t="s">
        <v>117</v>
      </c>
      <c r="G17" s="2">
        <v>165.36</v>
      </c>
      <c r="H17" s="2"/>
      <c r="I17" s="2">
        <v>195.27</v>
      </c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3" t="s">
        <v>23</v>
      </c>
      <c r="B19" s="3" t="s">
        <v>24</v>
      </c>
      <c r="C19" s="2"/>
      <c r="D19" s="2"/>
      <c r="E19" s="2"/>
      <c r="F19" s="2"/>
      <c r="G19" s="8">
        <f>SUM(G20+G27+G34+G35+G36+G464)</f>
        <v>6164.4</v>
      </c>
      <c r="H19" s="2">
        <f>SUM(H20+H27+H34+H35+H36+H37)</f>
        <v>0</v>
      </c>
      <c r="I19" s="8">
        <f>SUM(I20+I27+I34+I35+I36+I37)</f>
        <v>7805.6600000000008</v>
      </c>
      <c r="J19" s="2"/>
    </row>
    <row r="20" spans="1:10">
      <c r="A20" s="3" t="s">
        <v>2</v>
      </c>
      <c r="B20" s="3" t="s">
        <v>25</v>
      </c>
      <c r="C20" s="3"/>
      <c r="D20" s="3"/>
      <c r="E20" s="3"/>
      <c r="F20" s="3"/>
      <c r="G20" s="2">
        <f>SUM(G23+G25)</f>
        <v>1541.12</v>
      </c>
      <c r="H20" s="2"/>
      <c r="I20" s="2">
        <f>SUM(I23+I25)</f>
        <v>2850.01</v>
      </c>
      <c r="J20" s="2"/>
    </row>
    <row r="21" spans="1:10">
      <c r="A21" s="3"/>
      <c r="B21" s="3" t="s">
        <v>26</v>
      </c>
      <c r="C21" s="3"/>
      <c r="D21" s="3"/>
      <c r="E21" s="3"/>
      <c r="F21" s="3"/>
      <c r="G21" s="2"/>
      <c r="H21" s="2"/>
      <c r="I21" s="2"/>
      <c r="J21" s="2"/>
    </row>
    <row r="22" spans="1:10">
      <c r="A22" s="3"/>
      <c r="B22" s="3" t="s">
        <v>27</v>
      </c>
      <c r="C22" s="3"/>
      <c r="D22" s="3"/>
      <c r="E22" s="3"/>
      <c r="F22" s="3"/>
      <c r="G22" s="2"/>
      <c r="H22" s="2"/>
      <c r="I22" s="2"/>
      <c r="J22" s="2"/>
    </row>
    <row r="23" spans="1:10">
      <c r="A23" s="2" t="s">
        <v>5</v>
      </c>
      <c r="B23" s="2" t="s">
        <v>28</v>
      </c>
      <c r="C23" s="2"/>
      <c r="D23" s="2"/>
      <c r="E23" s="2"/>
      <c r="F23" s="2"/>
      <c r="G23" s="2">
        <v>1087.8499999999999</v>
      </c>
      <c r="H23" s="2">
        <v>490.92</v>
      </c>
      <c r="I23" s="2">
        <v>2241.94</v>
      </c>
      <c r="J23" s="2"/>
    </row>
    <row r="24" spans="1:10">
      <c r="A24" s="2" t="s">
        <v>7</v>
      </c>
      <c r="B24" s="2" t="s">
        <v>29</v>
      </c>
      <c r="C24" s="2"/>
      <c r="D24" s="2"/>
      <c r="E24" s="2"/>
      <c r="F24" s="2"/>
      <c r="G24" s="2"/>
      <c r="H24" s="2"/>
      <c r="I24" s="2"/>
      <c r="J24" s="2"/>
    </row>
    <row r="25" spans="1:10">
      <c r="A25" s="2"/>
      <c r="B25" s="2" t="s">
        <v>30</v>
      </c>
      <c r="C25" s="2"/>
      <c r="D25" s="2"/>
      <c r="E25" s="2"/>
      <c r="F25" s="2"/>
      <c r="G25" s="8">
        <v>453.27</v>
      </c>
      <c r="H25" s="2"/>
      <c r="I25" s="2">
        <v>608.07000000000005</v>
      </c>
      <c r="J25" s="2"/>
    </row>
    <row r="26" spans="1:10">
      <c r="A26" s="3" t="s">
        <v>11</v>
      </c>
      <c r="B26" s="3" t="s">
        <v>31</v>
      </c>
      <c r="C26" s="3"/>
      <c r="D26" s="3"/>
      <c r="E26" s="3"/>
      <c r="F26" s="2"/>
      <c r="G26" s="2"/>
      <c r="H26" s="2"/>
      <c r="I26" s="2"/>
      <c r="J26" s="2"/>
    </row>
    <row r="27" spans="1:10">
      <c r="A27" s="3"/>
      <c r="B27" s="3" t="s">
        <v>32</v>
      </c>
      <c r="C27" s="3"/>
      <c r="D27" s="3"/>
      <c r="E27" s="3"/>
      <c r="F27" s="2"/>
      <c r="G27" s="2">
        <f>SUM(G28+G29+G30+G31+G32+G33)</f>
        <v>2574.5</v>
      </c>
      <c r="H27" s="2">
        <f t="shared" ref="H27:I27" si="0">SUM(H28+H29+H30+H31+H32+H33)</f>
        <v>0</v>
      </c>
      <c r="I27" s="8">
        <f t="shared" si="0"/>
        <v>2718.76</v>
      </c>
      <c r="J27" s="2"/>
    </row>
    <row r="28" spans="1:10">
      <c r="A28" s="2" t="s">
        <v>33</v>
      </c>
      <c r="B28" s="2" t="s">
        <v>34</v>
      </c>
      <c r="C28" s="2"/>
      <c r="D28" s="2"/>
      <c r="E28" s="2"/>
      <c r="F28" s="2"/>
      <c r="G28" s="2">
        <v>253.83</v>
      </c>
      <c r="H28" s="2"/>
      <c r="I28" s="8">
        <v>286.93</v>
      </c>
      <c r="J28" s="2"/>
    </row>
    <row r="29" spans="1:10">
      <c r="A29" s="2" t="s">
        <v>35</v>
      </c>
      <c r="B29" s="2" t="s">
        <v>36</v>
      </c>
      <c r="C29" s="2"/>
      <c r="D29" s="2"/>
      <c r="E29" s="2"/>
      <c r="F29" s="2"/>
      <c r="G29" s="2">
        <v>253.83</v>
      </c>
      <c r="H29" s="2"/>
      <c r="I29" s="2">
        <v>138.78</v>
      </c>
      <c r="J29" s="2"/>
    </row>
    <row r="30" spans="1:10">
      <c r="A30" s="2" t="s">
        <v>37</v>
      </c>
      <c r="B30" s="2" t="s">
        <v>38</v>
      </c>
      <c r="C30" s="2"/>
      <c r="D30" s="2"/>
      <c r="E30" s="2"/>
      <c r="F30" s="2"/>
      <c r="G30" s="2">
        <v>253.83</v>
      </c>
      <c r="H30" s="2"/>
      <c r="I30" s="2">
        <v>379.26</v>
      </c>
      <c r="J30" s="2"/>
    </row>
    <row r="31" spans="1:10">
      <c r="A31" s="2" t="s">
        <v>39</v>
      </c>
      <c r="B31" s="2" t="s">
        <v>40</v>
      </c>
      <c r="C31" s="2"/>
      <c r="D31" s="2"/>
      <c r="E31" s="2"/>
      <c r="F31" s="2"/>
      <c r="G31" s="2">
        <v>1813.01</v>
      </c>
      <c r="H31" s="2"/>
      <c r="I31" s="2">
        <v>1913.79</v>
      </c>
      <c r="J31" s="2"/>
    </row>
    <row r="32" spans="1:10">
      <c r="A32" s="2" t="s">
        <v>41</v>
      </c>
      <c r="B32" s="2" t="s">
        <v>42</v>
      </c>
      <c r="C32" s="2"/>
      <c r="D32" s="2"/>
      <c r="E32" s="2"/>
      <c r="F32" s="2"/>
      <c r="G32" s="2"/>
      <c r="H32" s="2"/>
      <c r="I32" s="2"/>
      <c r="J32" s="2"/>
    </row>
    <row r="33" spans="1:10">
      <c r="A33" s="2" t="s">
        <v>43</v>
      </c>
      <c r="B33" s="2" t="s">
        <v>45</v>
      </c>
      <c r="C33" s="2"/>
      <c r="D33" s="2"/>
      <c r="E33" s="2"/>
      <c r="F33" s="2"/>
      <c r="G33" s="2"/>
      <c r="H33" s="2"/>
      <c r="I33" s="2"/>
      <c r="J33" s="2"/>
    </row>
    <row r="34" spans="1:10">
      <c r="A34" s="3" t="s">
        <v>13</v>
      </c>
      <c r="B34" s="3" t="s">
        <v>47</v>
      </c>
      <c r="C34" s="3"/>
      <c r="D34" s="3"/>
      <c r="E34" s="3"/>
      <c r="F34" s="2"/>
      <c r="G34" s="2">
        <v>1595.51</v>
      </c>
      <c r="H34" s="2"/>
      <c r="I34" s="2">
        <v>1222.3499999999999</v>
      </c>
      <c r="J34" s="2"/>
    </row>
    <row r="35" spans="1:10">
      <c r="A35" s="3" t="s">
        <v>14</v>
      </c>
      <c r="B35" s="3" t="s">
        <v>48</v>
      </c>
      <c r="C35" s="3"/>
      <c r="D35" s="3"/>
      <c r="E35" s="3"/>
      <c r="F35" s="3"/>
      <c r="G35" s="2">
        <v>199.44</v>
      </c>
      <c r="H35" s="2"/>
      <c r="I35" s="8">
        <v>760.71</v>
      </c>
      <c r="J35" s="2"/>
    </row>
    <row r="36" spans="1:10">
      <c r="A36" s="3" t="s">
        <v>21</v>
      </c>
      <c r="B36" s="3" t="s">
        <v>49</v>
      </c>
      <c r="C36" s="3"/>
      <c r="D36" s="3"/>
      <c r="E36" s="3"/>
      <c r="F36" s="3" t="s">
        <v>142</v>
      </c>
      <c r="G36" s="2">
        <v>253.83</v>
      </c>
      <c r="H36" s="2"/>
      <c r="I36" s="2">
        <v>253.83</v>
      </c>
      <c r="J36" s="2"/>
    </row>
    <row r="37" spans="1:10">
      <c r="A37" s="3" t="s">
        <v>50</v>
      </c>
      <c r="B37" s="3" t="s">
        <v>51</v>
      </c>
      <c r="C37" s="3"/>
      <c r="D37" s="3"/>
      <c r="E37" s="3"/>
      <c r="F37" s="3"/>
      <c r="G37" s="2"/>
      <c r="H37" s="2"/>
      <c r="I37" s="2"/>
      <c r="J37" s="2"/>
    </row>
    <row r="38" spans="1:10">
      <c r="A38" s="2"/>
      <c r="B38" s="2"/>
      <c r="C38" s="2"/>
      <c r="D38" s="2"/>
      <c r="E38" s="2"/>
      <c r="F38" s="3" t="s">
        <v>143</v>
      </c>
      <c r="G38" s="2"/>
      <c r="H38" s="2"/>
      <c r="I38" s="8">
        <f>I14+G16-I19</f>
        <v>-2672.380000000001</v>
      </c>
      <c r="J38" s="2"/>
    </row>
    <row r="39" spans="1:10">
      <c r="A39" s="3" t="s">
        <v>53</v>
      </c>
      <c r="B39" s="3" t="s">
        <v>54</v>
      </c>
      <c r="C39" s="3"/>
      <c r="D39" s="3"/>
      <c r="E39" s="3"/>
      <c r="F39" s="3"/>
      <c r="G39" s="2"/>
      <c r="H39" s="2"/>
      <c r="I39" s="8">
        <v>-646.44000000000005</v>
      </c>
      <c r="J39" s="2"/>
    </row>
    <row r="40" spans="1:10">
      <c r="A40" s="3" t="s">
        <v>159</v>
      </c>
      <c r="B40" s="2"/>
      <c r="C40" s="2"/>
      <c r="D40" s="2"/>
      <c r="E40" s="2"/>
      <c r="F40" s="3" t="s">
        <v>160</v>
      </c>
      <c r="G40" s="2">
        <v>867.96</v>
      </c>
      <c r="H40" s="2"/>
      <c r="I40" s="2">
        <v>836.19</v>
      </c>
    </row>
    <row r="43" spans="1:10">
      <c r="A43" s="1" t="s">
        <v>55</v>
      </c>
      <c r="F43" s="1" t="s">
        <v>148</v>
      </c>
      <c r="I43" s="1" t="s">
        <v>58</v>
      </c>
    </row>
    <row r="44" spans="1:10">
      <c r="A44" s="1" t="s">
        <v>56</v>
      </c>
      <c r="F44" s="1" t="s">
        <v>57</v>
      </c>
    </row>
    <row r="46" spans="1:10">
      <c r="A46" s="1" t="s">
        <v>147</v>
      </c>
      <c r="I46" s="1" t="s">
        <v>58</v>
      </c>
    </row>
    <row r="47" spans="1:10">
      <c r="A47" s="1" t="s">
        <v>56</v>
      </c>
      <c r="F47" s="1" t="s">
        <v>57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topLeftCell="A10" workbookViewId="0">
      <selection activeCell="I23" sqref="I23"/>
    </sheetView>
  </sheetViews>
  <sheetFormatPr defaultRowHeight="15"/>
  <cols>
    <col min="1" max="1" width="9.140625" style="1"/>
    <col min="2" max="2" width="0.140625" style="1" customWidth="1"/>
    <col min="3" max="3" width="9.140625" style="1" hidden="1" customWidth="1"/>
    <col min="4" max="4" width="0.140625" style="1" hidden="1" customWidth="1"/>
    <col min="5" max="5" width="14.7109375" style="1" hidden="1" customWidth="1"/>
    <col min="6" max="6" width="42" style="1" customWidth="1"/>
    <col min="7" max="7" width="15.140625" style="1" customWidth="1"/>
    <col min="8" max="8" width="9.140625" style="1" hidden="1" customWidth="1"/>
    <col min="9" max="9" width="15.5703125" style="1" customWidth="1"/>
    <col min="10" max="10" width="0.28515625" style="1" customWidth="1"/>
    <col min="11" max="16384" width="9.140625" style="1"/>
  </cols>
  <sheetData>
    <row r="1" spans="1:10" ht="15.75">
      <c r="A1" s="5" t="s">
        <v>164</v>
      </c>
    </row>
    <row r="2" spans="1:10">
      <c r="A2" s="1" t="s">
        <v>59</v>
      </c>
    </row>
    <row r="4" spans="1:10">
      <c r="A4" s="4" t="s">
        <v>1</v>
      </c>
    </row>
    <row r="6" spans="1:10">
      <c r="A6" s="1" t="s">
        <v>2</v>
      </c>
      <c r="B6" s="1" t="s">
        <v>3</v>
      </c>
      <c r="G6" s="1" t="s">
        <v>60</v>
      </c>
    </row>
    <row r="7" spans="1:10">
      <c r="A7" s="1" t="s">
        <v>5</v>
      </c>
      <c r="B7" s="1" t="s">
        <v>6</v>
      </c>
      <c r="G7" s="1" t="s">
        <v>60</v>
      </c>
    </row>
    <row r="8" spans="1:10">
      <c r="A8" s="1" t="s">
        <v>7</v>
      </c>
      <c r="B8" s="1" t="s">
        <v>8</v>
      </c>
    </row>
    <row r="9" spans="1:10">
      <c r="A9" s="1" t="s">
        <v>9</v>
      </c>
      <c r="B9" s="1" t="s">
        <v>10</v>
      </c>
    </row>
    <row r="10" spans="1:10">
      <c r="A10" s="1" t="s">
        <v>11</v>
      </c>
      <c r="B10" s="1" t="s">
        <v>12</v>
      </c>
      <c r="G10" s="1" t="s">
        <v>118</v>
      </c>
    </row>
    <row r="12" spans="1:10">
      <c r="J12" s="2"/>
    </row>
    <row r="13" spans="1:10">
      <c r="A13" s="2" t="s">
        <v>15</v>
      </c>
      <c r="B13" s="2" t="s">
        <v>16</v>
      </c>
      <c r="C13" s="2"/>
      <c r="D13" s="2"/>
      <c r="E13" s="2"/>
      <c r="F13" s="2"/>
      <c r="G13" s="2" t="s">
        <v>17</v>
      </c>
      <c r="H13" s="2"/>
      <c r="I13" s="2" t="s">
        <v>18</v>
      </c>
      <c r="J13" s="2"/>
    </row>
    <row r="14" spans="1:10">
      <c r="A14" s="2"/>
      <c r="B14" s="2"/>
      <c r="C14" s="2"/>
      <c r="D14" s="2"/>
      <c r="E14" s="2"/>
      <c r="F14" s="3" t="s">
        <v>166</v>
      </c>
      <c r="G14" s="2"/>
      <c r="H14" s="2"/>
      <c r="I14" s="2">
        <v>-320.37</v>
      </c>
      <c r="J14" s="2"/>
    </row>
    <row r="15" spans="1:10">
      <c r="A15" s="3" t="s">
        <v>19</v>
      </c>
      <c r="B15" s="3" t="s">
        <v>20</v>
      </c>
      <c r="C15" s="2"/>
      <c r="D15" s="2"/>
      <c r="E15" s="2"/>
      <c r="F15" s="2"/>
      <c r="G15" s="8">
        <v>3899.88</v>
      </c>
      <c r="H15" s="2" t="e">
        <f>SUM(H16+#REF!+#REF!+#REF!+#REF!)</f>
        <v>#REF!</v>
      </c>
      <c r="I15" s="2">
        <v>3800.84</v>
      </c>
      <c r="J15" s="2"/>
    </row>
    <row r="16" spans="1:10">
      <c r="A16" s="2" t="s">
        <v>2</v>
      </c>
      <c r="B16" s="2" t="s">
        <v>12</v>
      </c>
      <c r="C16" s="2"/>
      <c r="D16" s="2"/>
      <c r="E16" s="2"/>
      <c r="F16" s="2"/>
      <c r="G16" s="8">
        <v>3899.88</v>
      </c>
      <c r="H16" s="2"/>
      <c r="I16" s="2">
        <v>3800.84</v>
      </c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3" t="s">
        <v>23</v>
      </c>
      <c r="B18" s="3" t="s">
        <v>24</v>
      </c>
      <c r="C18" s="2"/>
      <c r="D18" s="2"/>
      <c r="E18" s="2"/>
      <c r="F18" s="2"/>
      <c r="G18" s="8">
        <f>SUM(G21+G26+G33+G34+G35+G462)</f>
        <v>3892.8799999999997</v>
      </c>
      <c r="H18" s="2" t="e">
        <f>SUM(H19+H26+H33+H34+H35+H36)</f>
        <v>#REF!</v>
      </c>
      <c r="I18" s="8">
        <f>SUM(I21+I26+I33+I34+I35+I36)</f>
        <v>2650.85</v>
      </c>
      <c r="J18" s="2"/>
    </row>
    <row r="19" spans="1:10">
      <c r="A19" s="3" t="s">
        <v>2</v>
      </c>
      <c r="B19" s="3" t="s">
        <v>25</v>
      </c>
      <c r="C19" s="3"/>
      <c r="D19" s="3"/>
      <c r="E19" s="3"/>
      <c r="F19" s="3"/>
      <c r="G19" s="2"/>
      <c r="H19" s="2"/>
      <c r="I19" s="2"/>
      <c r="J19" s="2"/>
    </row>
    <row r="20" spans="1:10">
      <c r="A20" s="3"/>
      <c r="B20" s="3" t="s">
        <v>26</v>
      </c>
      <c r="C20" s="3"/>
      <c r="D20" s="3"/>
      <c r="E20" s="3"/>
      <c r="F20" s="3"/>
      <c r="G20" s="2"/>
      <c r="H20" s="2"/>
      <c r="I20" s="2"/>
      <c r="J20" s="2"/>
    </row>
    <row r="21" spans="1:10">
      <c r="A21" s="3"/>
      <c r="B21" s="3" t="s">
        <v>27</v>
      </c>
      <c r="C21" s="3"/>
      <c r="D21" s="3"/>
      <c r="E21" s="3"/>
      <c r="F21" s="3"/>
      <c r="G21" s="2">
        <f>SUM(G24+G22)</f>
        <v>973.31999999999994</v>
      </c>
      <c r="H21" s="2"/>
      <c r="I21" s="2">
        <f>SUM(I22+I24)</f>
        <v>730.13</v>
      </c>
      <c r="J21" s="2"/>
    </row>
    <row r="22" spans="1:10">
      <c r="A22" s="2" t="s">
        <v>5</v>
      </c>
      <c r="B22" s="2" t="s">
        <v>28</v>
      </c>
      <c r="C22" s="2"/>
      <c r="D22" s="2"/>
      <c r="E22" s="2"/>
      <c r="F22" s="2"/>
      <c r="G22" s="2">
        <v>687.05</v>
      </c>
      <c r="H22" s="2">
        <v>490.92</v>
      </c>
      <c r="I22" s="2">
        <v>507.04</v>
      </c>
      <c r="J22" s="2"/>
    </row>
    <row r="23" spans="1:10">
      <c r="A23" s="2" t="s">
        <v>7</v>
      </c>
      <c r="B23" s="2" t="s">
        <v>29</v>
      </c>
      <c r="C23" s="2"/>
      <c r="D23" s="2"/>
      <c r="E23" s="2"/>
      <c r="F23" s="2"/>
      <c r="G23" s="2"/>
      <c r="H23" s="2"/>
      <c r="I23" s="2"/>
      <c r="J23" s="2"/>
    </row>
    <row r="24" spans="1:10">
      <c r="A24" s="2"/>
      <c r="B24" s="2" t="s">
        <v>30</v>
      </c>
      <c r="C24" s="2"/>
      <c r="D24" s="2"/>
      <c r="E24" s="2"/>
      <c r="F24" s="2"/>
      <c r="G24" s="2">
        <v>286.27</v>
      </c>
      <c r="H24" s="2"/>
      <c r="I24" s="8">
        <v>223.09</v>
      </c>
      <c r="J24" s="2"/>
    </row>
    <row r="25" spans="1:10">
      <c r="A25" s="3" t="s">
        <v>11</v>
      </c>
      <c r="B25" s="3" t="s">
        <v>31</v>
      </c>
      <c r="C25" s="3"/>
      <c r="D25" s="3"/>
      <c r="E25" s="3"/>
      <c r="F25" s="2"/>
      <c r="G25" s="2"/>
      <c r="H25" s="2"/>
      <c r="I25" s="2"/>
      <c r="J25" s="2"/>
    </row>
    <row r="26" spans="1:10">
      <c r="A26" s="3"/>
      <c r="B26" s="3" t="s">
        <v>32</v>
      </c>
      <c r="C26" s="3"/>
      <c r="D26" s="3"/>
      <c r="E26" s="3"/>
      <c r="F26" s="2"/>
      <c r="G26" s="8">
        <f>SUM(G30+G29+G28+G27)</f>
        <v>1625.62</v>
      </c>
      <c r="H26" s="2" t="e">
        <f>SUM(H27+H28+H29+H30+H31+#REF!+H32+#REF!+#REF!)</f>
        <v>#REF!</v>
      </c>
      <c r="I26" s="2">
        <f>SUM(I27+I28+I29+I30)</f>
        <v>507.97</v>
      </c>
      <c r="J26" s="2"/>
    </row>
    <row r="27" spans="1:10">
      <c r="A27" s="2" t="s">
        <v>33</v>
      </c>
      <c r="B27" s="2" t="s">
        <v>34</v>
      </c>
      <c r="C27" s="2"/>
      <c r="D27" s="2"/>
      <c r="E27" s="2"/>
      <c r="F27" s="2"/>
      <c r="G27" s="2">
        <v>160.31</v>
      </c>
      <c r="H27" s="2"/>
      <c r="I27" s="2">
        <v>100.92</v>
      </c>
      <c r="J27" s="2"/>
    </row>
    <row r="28" spans="1:10">
      <c r="A28" s="2" t="s">
        <v>35</v>
      </c>
      <c r="B28" s="2" t="s">
        <v>36</v>
      </c>
      <c r="C28" s="2"/>
      <c r="D28" s="2"/>
      <c r="E28" s="2"/>
      <c r="F28" s="2"/>
      <c r="G28" s="2">
        <v>160.31</v>
      </c>
      <c r="H28" s="2"/>
      <c r="I28" s="2">
        <v>80.16</v>
      </c>
      <c r="J28" s="2"/>
    </row>
    <row r="29" spans="1:10">
      <c r="A29" s="2" t="s">
        <v>37</v>
      </c>
      <c r="B29" s="2" t="s">
        <v>38</v>
      </c>
      <c r="C29" s="2"/>
      <c r="D29" s="2"/>
      <c r="E29" s="2"/>
      <c r="F29" s="2"/>
      <c r="G29" s="2">
        <v>160.31</v>
      </c>
      <c r="H29" s="2"/>
      <c r="I29" s="2">
        <v>89.87</v>
      </c>
      <c r="J29" s="2"/>
    </row>
    <row r="30" spans="1:10">
      <c r="A30" s="2" t="s">
        <v>39</v>
      </c>
      <c r="B30" s="2" t="s">
        <v>40</v>
      </c>
      <c r="C30" s="2"/>
      <c r="D30" s="2"/>
      <c r="E30" s="2"/>
      <c r="F30" s="2"/>
      <c r="G30" s="2">
        <v>1144.69</v>
      </c>
      <c r="H30" s="2"/>
      <c r="I30" s="2">
        <v>237.02</v>
      </c>
      <c r="J30" s="2"/>
    </row>
    <row r="31" spans="1:10">
      <c r="A31" s="2" t="s">
        <v>41</v>
      </c>
      <c r="B31" s="2" t="s">
        <v>42</v>
      </c>
      <c r="C31" s="2"/>
      <c r="D31" s="2"/>
      <c r="E31" s="2"/>
      <c r="F31" s="2"/>
      <c r="G31" s="2"/>
      <c r="H31" s="2"/>
      <c r="I31" s="2"/>
      <c r="J31" s="2"/>
    </row>
    <row r="32" spans="1:10">
      <c r="A32" s="2" t="s">
        <v>43</v>
      </c>
      <c r="B32" s="2" t="s">
        <v>45</v>
      </c>
      <c r="C32" s="2"/>
      <c r="D32" s="2"/>
      <c r="E32" s="2"/>
      <c r="F32" s="2"/>
      <c r="G32" s="2"/>
      <c r="H32" s="2"/>
      <c r="I32" s="2"/>
      <c r="J32" s="2"/>
    </row>
    <row r="33" spans="1:10">
      <c r="A33" s="3" t="s">
        <v>13</v>
      </c>
      <c r="B33" s="3" t="s">
        <v>47</v>
      </c>
      <c r="C33" s="3"/>
      <c r="D33" s="3"/>
      <c r="E33" s="3"/>
      <c r="F33" s="2"/>
      <c r="G33" s="2">
        <v>1007.67</v>
      </c>
      <c r="H33" s="2"/>
      <c r="I33" s="2">
        <v>772.01</v>
      </c>
      <c r="J33" s="2"/>
    </row>
    <row r="34" spans="1:10">
      <c r="A34" s="3" t="s">
        <v>14</v>
      </c>
      <c r="B34" s="3" t="s">
        <v>48</v>
      </c>
      <c r="C34" s="3"/>
      <c r="D34" s="3"/>
      <c r="E34" s="3"/>
      <c r="F34" s="3"/>
      <c r="G34" s="2">
        <v>125.96</v>
      </c>
      <c r="H34" s="2"/>
      <c r="I34" s="8">
        <v>480.43</v>
      </c>
      <c r="J34" s="2"/>
    </row>
    <row r="35" spans="1:10">
      <c r="A35" s="3" t="s">
        <v>21</v>
      </c>
      <c r="B35" s="3"/>
      <c r="C35" s="3"/>
      <c r="D35" s="3"/>
      <c r="E35" s="3"/>
      <c r="F35" s="3" t="s">
        <v>142</v>
      </c>
      <c r="G35" s="2">
        <v>160.31</v>
      </c>
      <c r="H35" s="2"/>
      <c r="I35" s="2">
        <v>160.31</v>
      </c>
      <c r="J35" s="2"/>
    </row>
    <row r="36" spans="1:10">
      <c r="A36" s="3" t="s">
        <v>50</v>
      </c>
      <c r="B36" s="3" t="s">
        <v>51</v>
      </c>
      <c r="C36" s="3"/>
      <c r="D36" s="3"/>
      <c r="E36" s="3"/>
      <c r="F36" s="3"/>
      <c r="G36" s="2"/>
      <c r="H36" s="2"/>
      <c r="I36" s="2"/>
      <c r="J36" s="2"/>
    </row>
    <row r="37" spans="1:10">
      <c r="A37" s="2"/>
      <c r="B37" s="2"/>
      <c r="C37" s="2"/>
      <c r="D37" s="2"/>
      <c r="E37" s="2"/>
      <c r="F37" s="3" t="s">
        <v>143</v>
      </c>
      <c r="G37" s="2"/>
      <c r="H37" s="2"/>
      <c r="I37" s="8">
        <f>I14+G16-I18</f>
        <v>928.66000000000031</v>
      </c>
      <c r="J37" s="2"/>
    </row>
    <row r="38" spans="1:10">
      <c r="A38" s="3" t="s">
        <v>53</v>
      </c>
      <c r="B38" s="3" t="s">
        <v>54</v>
      </c>
      <c r="C38" s="3"/>
      <c r="D38" s="3"/>
      <c r="E38" s="3"/>
      <c r="F38" s="3"/>
      <c r="G38" s="2"/>
      <c r="H38" s="2"/>
      <c r="I38" s="2">
        <v>-329.59</v>
      </c>
      <c r="J38" s="2"/>
    </row>
    <row r="39" spans="1:10">
      <c r="A39" s="3" t="s">
        <v>159</v>
      </c>
      <c r="B39" s="2"/>
      <c r="C39" s="2"/>
      <c r="D39" s="2"/>
      <c r="E39" s="2"/>
      <c r="F39" s="3" t="s">
        <v>160</v>
      </c>
      <c r="G39" s="2">
        <v>573.24</v>
      </c>
      <c r="H39" s="2"/>
      <c r="I39" s="2">
        <v>564.78</v>
      </c>
    </row>
    <row r="41" spans="1:10">
      <c r="A41" s="1" t="s">
        <v>55</v>
      </c>
      <c r="F41" s="1" t="s">
        <v>146</v>
      </c>
      <c r="I41" s="1" t="s">
        <v>152</v>
      </c>
    </row>
    <row r="42" spans="1:10">
      <c r="A42" s="1" t="s">
        <v>56</v>
      </c>
      <c r="F42" s="1" t="s">
        <v>57</v>
      </c>
    </row>
    <row r="44" spans="1:10">
      <c r="A44" s="1" t="s">
        <v>147</v>
      </c>
      <c r="I44" s="1" t="s">
        <v>58</v>
      </c>
    </row>
    <row r="45" spans="1:10">
      <c r="A45" s="1" t="s">
        <v>56</v>
      </c>
      <c r="F45" s="1" t="s">
        <v>57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6"/>
  <sheetViews>
    <sheetView topLeftCell="A13" workbookViewId="0">
      <selection activeCell="I38" sqref="I38"/>
    </sheetView>
  </sheetViews>
  <sheetFormatPr defaultRowHeight="15"/>
  <cols>
    <col min="1" max="1" width="9.140625" style="1"/>
    <col min="2" max="2" width="0.140625" style="1" customWidth="1"/>
    <col min="3" max="3" width="9.140625" style="1" hidden="1" customWidth="1"/>
    <col min="4" max="4" width="0.140625" style="1" hidden="1" customWidth="1"/>
    <col min="5" max="5" width="14.7109375" style="1" hidden="1" customWidth="1"/>
    <col min="6" max="6" width="42" style="1" customWidth="1"/>
    <col min="7" max="7" width="15.140625" style="1" customWidth="1"/>
    <col min="8" max="8" width="9.140625" style="1" hidden="1" customWidth="1"/>
    <col min="9" max="9" width="15.5703125" style="1" customWidth="1"/>
    <col min="10" max="10" width="0.28515625" style="1" customWidth="1"/>
    <col min="11" max="16384" width="9.140625" style="1"/>
  </cols>
  <sheetData>
    <row r="1" spans="1:10" ht="15.75">
      <c r="A1" s="5" t="s">
        <v>164</v>
      </c>
    </row>
    <row r="2" spans="1:10">
      <c r="A2" s="1" t="s">
        <v>86</v>
      </c>
    </row>
    <row r="4" spans="1:10">
      <c r="A4" s="4" t="s">
        <v>1</v>
      </c>
    </row>
    <row r="6" spans="1:10">
      <c r="A6" s="1" t="s">
        <v>2</v>
      </c>
      <c r="B6" s="1" t="s">
        <v>3</v>
      </c>
      <c r="G6" s="1" t="s">
        <v>120</v>
      </c>
    </row>
    <row r="7" spans="1:10">
      <c r="A7" s="1" t="s">
        <v>5</v>
      </c>
      <c r="B7" s="1" t="s">
        <v>6</v>
      </c>
    </row>
    <row r="8" spans="1:10">
      <c r="A8" s="1" t="s">
        <v>7</v>
      </c>
      <c r="B8" s="1" t="s">
        <v>8</v>
      </c>
    </row>
    <row r="9" spans="1:10">
      <c r="A9" s="1" t="s">
        <v>9</v>
      </c>
      <c r="B9" s="1" t="s">
        <v>10</v>
      </c>
    </row>
    <row r="10" spans="1:10">
      <c r="A10" s="1" t="s">
        <v>11</v>
      </c>
      <c r="B10" s="1" t="s">
        <v>12</v>
      </c>
      <c r="G10" s="1" t="s">
        <v>118</v>
      </c>
    </row>
    <row r="12" spans="1:10">
      <c r="J12" s="2"/>
    </row>
    <row r="13" spans="1:10">
      <c r="A13" s="2" t="s">
        <v>15</v>
      </c>
      <c r="B13" s="2" t="s">
        <v>16</v>
      </c>
      <c r="C13" s="2"/>
      <c r="D13" s="2"/>
      <c r="E13" s="2"/>
      <c r="F13" s="2"/>
      <c r="G13" s="2" t="s">
        <v>17</v>
      </c>
      <c r="H13" s="2"/>
      <c r="I13" s="2" t="s">
        <v>18</v>
      </c>
      <c r="J13" s="2"/>
    </row>
    <row r="14" spans="1:10">
      <c r="A14" s="2"/>
      <c r="B14" s="2"/>
      <c r="C14" s="2"/>
      <c r="D14" s="2"/>
      <c r="E14" s="2"/>
      <c r="F14" s="3" t="s">
        <v>167</v>
      </c>
      <c r="G14" s="2"/>
      <c r="H14" s="2"/>
      <c r="I14" s="2">
        <v>-909.78</v>
      </c>
      <c r="J14" s="2"/>
    </row>
    <row r="15" spans="1:10">
      <c r="A15" s="3" t="s">
        <v>19</v>
      </c>
      <c r="B15" s="3" t="s">
        <v>20</v>
      </c>
      <c r="C15" s="2"/>
      <c r="D15" s="2"/>
      <c r="E15" s="2"/>
      <c r="F15" s="2"/>
      <c r="G15" s="8">
        <v>2295.7800000000002</v>
      </c>
      <c r="H15" s="2" t="e">
        <f>SUM(H16+#REF!+#REF!+#REF!+#REF!)</f>
        <v>#REF!</v>
      </c>
      <c r="I15" s="8">
        <v>2263.67</v>
      </c>
      <c r="J15" s="2"/>
    </row>
    <row r="16" spans="1:10">
      <c r="A16" s="2" t="s">
        <v>2</v>
      </c>
      <c r="B16" s="2" t="s">
        <v>12</v>
      </c>
      <c r="C16" s="2"/>
      <c r="D16" s="2"/>
      <c r="E16" s="2"/>
      <c r="F16" s="2"/>
      <c r="G16" s="8">
        <v>2295.7800000000002</v>
      </c>
      <c r="H16" s="2"/>
      <c r="I16" s="8">
        <v>2263.67</v>
      </c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3" t="s">
        <v>23</v>
      </c>
      <c r="B18" s="3" t="s">
        <v>24</v>
      </c>
      <c r="C18" s="2"/>
      <c r="D18" s="2"/>
      <c r="E18" s="2"/>
      <c r="F18" s="2"/>
      <c r="G18" s="8">
        <f>SUM(G19+G26+G33+G34+G35+G463)</f>
        <v>2295.7799999999997</v>
      </c>
      <c r="H18" s="2">
        <f>SUM(H19+H26+H33+H34+H35+H36)</f>
        <v>0</v>
      </c>
      <c r="I18" s="8">
        <f>SUM(I19+I26+I33+I34+I35+I36)</f>
        <v>1727.58</v>
      </c>
      <c r="J18" s="2"/>
    </row>
    <row r="19" spans="1:10">
      <c r="A19" s="3" t="s">
        <v>2</v>
      </c>
      <c r="B19" s="3" t="s">
        <v>25</v>
      </c>
      <c r="C19" s="3"/>
      <c r="D19" s="3"/>
      <c r="E19" s="3"/>
      <c r="F19" s="3"/>
      <c r="G19" s="8">
        <f>SUM(G22+G23)</f>
        <v>573.75</v>
      </c>
      <c r="H19" s="2"/>
      <c r="I19" s="2">
        <f>SUM(I22+I23)</f>
        <v>585.38</v>
      </c>
      <c r="J19" s="2"/>
    </row>
    <row r="20" spans="1:10">
      <c r="A20" s="3"/>
      <c r="B20" s="3" t="s">
        <v>26</v>
      </c>
      <c r="C20" s="3"/>
      <c r="D20" s="3"/>
      <c r="E20" s="3"/>
      <c r="F20" s="3"/>
      <c r="G20" s="8"/>
      <c r="H20" s="2"/>
      <c r="I20" s="2"/>
      <c r="J20" s="2"/>
    </row>
    <row r="21" spans="1:10">
      <c r="A21" s="3"/>
      <c r="B21" s="3" t="s">
        <v>27</v>
      </c>
      <c r="C21" s="3"/>
      <c r="D21" s="3"/>
      <c r="E21" s="3"/>
      <c r="F21" s="3"/>
      <c r="G21" s="8"/>
      <c r="H21" s="2"/>
      <c r="I21" s="2"/>
      <c r="J21" s="2"/>
    </row>
    <row r="22" spans="1:10">
      <c r="A22" s="2" t="s">
        <v>5</v>
      </c>
      <c r="B22" s="2" t="s">
        <v>28</v>
      </c>
      <c r="C22" s="2"/>
      <c r="D22" s="2"/>
      <c r="E22" s="2"/>
      <c r="F22" s="2"/>
      <c r="G22" s="8">
        <v>405</v>
      </c>
      <c r="H22" s="2">
        <v>490.92</v>
      </c>
      <c r="I22" s="2">
        <v>295.58</v>
      </c>
      <c r="J22" s="2"/>
    </row>
    <row r="23" spans="1:10">
      <c r="A23" s="2" t="s">
        <v>7</v>
      </c>
      <c r="B23" s="2" t="s">
        <v>29</v>
      </c>
      <c r="C23" s="2"/>
      <c r="D23" s="2"/>
      <c r="E23" s="2"/>
      <c r="F23" s="2"/>
      <c r="G23" s="8">
        <v>168.75</v>
      </c>
      <c r="H23" s="2"/>
      <c r="I23" s="8">
        <v>289.8</v>
      </c>
      <c r="J23" s="2"/>
    </row>
    <row r="24" spans="1:10">
      <c r="A24" s="2"/>
      <c r="B24" s="2" t="s">
        <v>30</v>
      </c>
      <c r="C24" s="2"/>
      <c r="D24" s="2"/>
      <c r="E24" s="2"/>
      <c r="F24" s="2"/>
      <c r="G24" s="8"/>
      <c r="H24" s="2"/>
      <c r="I24" s="2"/>
      <c r="J24" s="2"/>
    </row>
    <row r="25" spans="1:10">
      <c r="A25" s="3" t="s">
        <v>11</v>
      </c>
      <c r="B25" s="3" t="s">
        <v>31</v>
      </c>
      <c r="C25" s="3"/>
      <c r="D25" s="3"/>
      <c r="E25" s="3"/>
      <c r="F25" s="2"/>
      <c r="G25" s="8"/>
      <c r="H25" s="2"/>
      <c r="I25" s="2"/>
      <c r="J25" s="2"/>
    </row>
    <row r="26" spans="1:10">
      <c r="A26" s="3"/>
      <c r="B26" s="3" t="s">
        <v>32</v>
      </c>
      <c r="C26" s="3"/>
      <c r="D26" s="3"/>
      <c r="E26" s="3"/>
      <c r="F26" s="2"/>
      <c r="G26" s="8">
        <f>SUM(G27+G28+G29+G30+G31+G32)</f>
        <v>959.28</v>
      </c>
      <c r="H26" s="2">
        <f t="shared" ref="H26:I26" si="0">SUM(H27+H28+H29+H30+H31+H32)</f>
        <v>0</v>
      </c>
      <c r="I26" s="2">
        <f t="shared" si="0"/>
        <v>309.39999999999998</v>
      </c>
      <c r="J26" s="2"/>
    </row>
    <row r="27" spans="1:10">
      <c r="A27" s="2" t="s">
        <v>33</v>
      </c>
      <c r="B27" s="2" t="s">
        <v>34</v>
      </c>
      <c r="C27" s="2"/>
      <c r="D27" s="2"/>
      <c r="E27" s="2"/>
      <c r="F27" s="2"/>
      <c r="G27" s="8">
        <v>94.5</v>
      </c>
      <c r="H27" s="2"/>
      <c r="I27" s="8">
        <v>65.040000000000006</v>
      </c>
      <c r="J27" s="2"/>
    </row>
    <row r="28" spans="1:10">
      <c r="A28" s="2" t="s">
        <v>35</v>
      </c>
      <c r="B28" s="2" t="s">
        <v>36</v>
      </c>
      <c r="C28" s="2"/>
      <c r="D28" s="2"/>
      <c r="E28" s="2"/>
      <c r="F28" s="2"/>
      <c r="G28" s="8">
        <v>94.5</v>
      </c>
      <c r="H28" s="2"/>
      <c r="I28" s="2">
        <v>53.18</v>
      </c>
      <c r="J28" s="2"/>
    </row>
    <row r="29" spans="1:10">
      <c r="A29" s="2" t="s">
        <v>37</v>
      </c>
      <c r="B29" s="2" t="s">
        <v>38</v>
      </c>
      <c r="C29" s="2"/>
      <c r="D29" s="2"/>
      <c r="E29" s="2"/>
      <c r="F29" s="2"/>
      <c r="G29" s="8">
        <v>94.5</v>
      </c>
      <c r="H29" s="2"/>
      <c r="I29" s="8">
        <v>50.49</v>
      </c>
      <c r="J29" s="2"/>
    </row>
    <row r="30" spans="1:10">
      <c r="A30" s="2" t="s">
        <v>39</v>
      </c>
      <c r="B30" s="2" t="s">
        <v>40</v>
      </c>
      <c r="C30" s="2"/>
      <c r="D30" s="2"/>
      <c r="E30" s="2"/>
      <c r="F30" s="2"/>
      <c r="G30" s="8">
        <v>675.78</v>
      </c>
      <c r="H30" s="2"/>
      <c r="I30" s="2">
        <v>140.69</v>
      </c>
      <c r="J30" s="2"/>
    </row>
    <row r="31" spans="1:10">
      <c r="A31" s="2" t="s">
        <v>41</v>
      </c>
      <c r="B31" s="2" t="s">
        <v>42</v>
      </c>
      <c r="C31" s="2"/>
      <c r="D31" s="2"/>
      <c r="E31" s="2"/>
      <c r="F31" s="2"/>
      <c r="G31" s="8"/>
      <c r="H31" s="2"/>
      <c r="I31" s="2"/>
      <c r="J31" s="2"/>
    </row>
    <row r="32" spans="1:10">
      <c r="A32" s="2" t="s">
        <v>43</v>
      </c>
      <c r="B32" s="2" t="s">
        <v>45</v>
      </c>
      <c r="C32" s="2"/>
      <c r="D32" s="2"/>
      <c r="E32" s="2"/>
      <c r="F32" s="2"/>
      <c r="G32" s="8"/>
      <c r="H32" s="2"/>
      <c r="I32" s="2"/>
      <c r="J32" s="2"/>
    </row>
    <row r="33" spans="1:10">
      <c r="A33" s="3" t="s">
        <v>13</v>
      </c>
      <c r="B33" s="3" t="s">
        <v>47</v>
      </c>
      <c r="C33" s="3"/>
      <c r="D33" s="3"/>
      <c r="E33" s="3"/>
      <c r="F33" s="2"/>
      <c r="G33" s="8">
        <v>594</v>
      </c>
      <c r="H33" s="2"/>
      <c r="I33" s="2">
        <v>455.09</v>
      </c>
      <c r="J33" s="2"/>
    </row>
    <row r="34" spans="1:10">
      <c r="A34" s="3" t="s">
        <v>14</v>
      </c>
      <c r="B34" s="3" t="s">
        <v>48</v>
      </c>
      <c r="C34" s="3"/>
      <c r="D34" s="3"/>
      <c r="E34" s="3"/>
      <c r="F34" s="3"/>
      <c r="G34" s="8">
        <v>74.25</v>
      </c>
      <c r="H34" s="2"/>
      <c r="I34" s="8">
        <v>283.20999999999998</v>
      </c>
      <c r="J34" s="2"/>
    </row>
    <row r="35" spans="1:10">
      <c r="A35" s="3" t="s">
        <v>21</v>
      </c>
      <c r="B35" s="3" t="s">
        <v>49</v>
      </c>
      <c r="C35" s="3"/>
      <c r="D35" s="3"/>
      <c r="E35" s="3"/>
      <c r="F35" s="3" t="s">
        <v>142</v>
      </c>
      <c r="G35" s="8">
        <v>94.5</v>
      </c>
      <c r="H35" s="2"/>
      <c r="I35" s="8">
        <v>94.5</v>
      </c>
      <c r="J35" s="2"/>
    </row>
    <row r="36" spans="1:10">
      <c r="A36" s="3" t="s">
        <v>50</v>
      </c>
      <c r="B36" s="3" t="s">
        <v>51</v>
      </c>
      <c r="C36" s="3"/>
      <c r="D36" s="3"/>
      <c r="E36" s="3"/>
      <c r="F36" s="3"/>
      <c r="G36" s="2"/>
      <c r="H36" s="2"/>
      <c r="I36" s="2"/>
      <c r="J36" s="2"/>
    </row>
    <row r="37" spans="1:10">
      <c r="A37" s="2"/>
      <c r="B37" s="2"/>
      <c r="C37" s="2"/>
      <c r="D37" s="2"/>
      <c r="E37" s="2"/>
      <c r="F37" s="3" t="s">
        <v>143</v>
      </c>
      <c r="G37" s="2"/>
      <c r="H37" s="2"/>
      <c r="I37" s="8">
        <f>I14+G16-I18</f>
        <v>-341.5799999999997</v>
      </c>
      <c r="J37" s="2"/>
    </row>
    <row r="38" spans="1:10">
      <c r="A38" s="3" t="s">
        <v>53</v>
      </c>
      <c r="B38" s="3" t="s">
        <v>54</v>
      </c>
      <c r="C38" s="3"/>
      <c r="D38" s="3"/>
      <c r="E38" s="3"/>
      <c r="F38" s="3"/>
      <c r="G38" s="2"/>
      <c r="H38" s="2"/>
      <c r="I38" s="2">
        <v>-348.49</v>
      </c>
      <c r="J38" s="2"/>
    </row>
    <row r="39" spans="1:10">
      <c r="A39" s="3" t="s">
        <v>159</v>
      </c>
      <c r="B39" s="2"/>
      <c r="C39" s="2"/>
      <c r="D39" s="2"/>
      <c r="E39" s="2"/>
      <c r="F39" s="3" t="s">
        <v>160</v>
      </c>
      <c r="G39" s="8">
        <v>337.8</v>
      </c>
      <c r="H39" s="2"/>
      <c r="I39" s="2">
        <v>302.85000000000002</v>
      </c>
    </row>
    <row r="42" spans="1:10">
      <c r="A42" s="1" t="s">
        <v>55</v>
      </c>
      <c r="F42" s="1" t="s">
        <v>146</v>
      </c>
      <c r="I42" s="1" t="s">
        <v>58</v>
      </c>
    </row>
    <row r="43" spans="1:10">
      <c r="A43" s="1" t="s">
        <v>56</v>
      </c>
      <c r="F43" s="1" t="s">
        <v>57</v>
      </c>
    </row>
    <row r="45" spans="1:10">
      <c r="A45" s="1" t="s">
        <v>147</v>
      </c>
      <c r="I45" s="1" t="s">
        <v>58</v>
      </c>
    </row>
    <row r="46" spans="1:10">
      <c r="A46" s="1" t="s">
        <v>56</v>
      </c>
      <c r="F46" s="1" t="s">
        <v>57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46"/>
  <sheetViews>
    <sheetView topLeftCell="A13" workbookViewId="0">
      <selection activeCell="I39" sqref="I39"/>
    </sheetView>
  </sheetViews>
  <sheetFormatPr defaultRowHeight="15"/>
  <cols>
    <col min="1" max="1" width="9.140625" style="1"/>
    <col min="2" max="2" width="0.140625" style="1" customWidth="1"/>
    <col min="3" max="3" width="9.140625" style="1" hidden="1" customWidth="1"/>
    <col min="4" max="4" width="0.140625" style="1" hidden="1" customWidth="1"/>
    <col min="5" max="5" width="14.7109375" style="1" hidden="1" customWidth="1"/>
    <col min="6" max="6" width="42" style="1" customWidth="1"/>
    <col min="7" max="7" width="15.140625" style="1" customWidth="1"/>
    <col min="8" max="8" width="9.140625" style="1" hidden="1" customWidth="1"/>
    <col min="9" max="9" width="15.5703125" style="1" customWidth="1"/>
    <col min="10" max="10" width="0.28515625" style="1" customWidth="1"/>
    <col min="11" max="16384" width="9.140625" style="1"/>
  </cols>
  <sheetData>
    <row r="1" spans="1:10" ht="15.75">
      <c r="A1" s="5" t="s">
        <v>164</v>
      </c>
    </row>
    <row r="3" spans="1:10">
      <c r="A3" s="1" t="s">
        <v>87</v>
      </c>
    </row>
    <row r="5" spans="1:10">
      <c r="A5" s="4" t="s">
        <v>1</v>
      </c>
    </row>
    <row r="7" spans="1:10">
      <c r="A7" s="1" t="s">
        <v>2</v>
      </c>
      <c r="B7" s="1" t="s">
        <v>3</v>
      </c>
      <c r="G7" s="1" t="s">
        <v>121</v>
      </c>
    </row>
    <row r="8" spans="1:10">
      <c r="A8" s="1" t="s">
        <v>5</v>
      </c>
      <c r="B8" s="1" t="s">
        <v>6</v>
      </c>
    </row>
    <row r="9" spans="1:10">
      <c r="A9" s="1" t="s">
        <v>7</v>
      </c>
      <c r="B9" s="1" t="s">
        <v>8</v>
      </c>
    </row>
    <row r="10" spans="1:10">
      <c r="A10" s="1" t="s">
        <v>9</v>
      </c>
      <c r="B10" s="1" t="s">
        <v>10</v>
      </c>
    </row>
    <row r="11" spans="1:10">
      <c r="A11" s="1" t="s">
        <v>11</v>
      </c>
      <c r="B11" s="1" t="s">
        <v>12</v>
      </c>
      <c r="G11" s="1" t="s">
        <v>118</v>
      </c>
    </row>
    <row r="14" spans="1:10">
      <c r="A14" s="2" t="s">
        <v>15</v>
      </c>
      <c r="B14" s="2" t="s">
        <v>16</v>
      </c>
      <c r="C14" s="2"/>
      <c r="D14" s="2"/>
      <c r="E14" s="2"/>
      <c r="F14" s="2"/>
      <c r="G14" s="2" t="s">
        <v>17</v>
      </c>
      <c r="H14" s="2"/>
      <c r="I14" s="2" t="s">
        <v>18</v>
      </c>
      <c r="J14" s="2"/>
    </row>
    <row r="15" spans="1:10">
      <c r="A15" s="2"/>
      <c r="B15" s="2"/>
      <c r="C15" s="2"/>
      <c r="D15" s="2"/>
      <c r="E15" s="2"/>
      <c r="F15" s="3" t="s">
        <v>168</v>
      </c>
      <c r="G15" s="2"/>
      <c r="H15" s="2"/>
      <c r="I15" s="2">
        <v>-636.12</v>
      </c>
      <c r="J15" s="2"/>
    </row>
    <row r="16" spans="1:10">
      <c r="A16" s="3" t="s">
        <v>19</v>
      </c>
      <c r="B16" s="3" t="s">
        <v>20</v>
      </c>
      <c r="C16" s="2"/>
      <c r="D16" s="2"/>
      <c r="E16" s="2"/>
      <c r="F16" s="2"/>
      <c r="G16" s="2">
        <v>2082.96</v>
      </c>
      <c r="H16" s="2" t="e">
        <f>SUM(H17+#REF!+#REF!+#REF!+#REF!)</f>
        <v>#REF!</v>
      </c>
      <c r="I16" s="2">
        <v>1897.83</v>
      </c>
      <c r="J16" s="2"/>
    </row>
    <row r="17" spans="1:10">
      <c r="A17" s="2" t="s">
        <v>2</v>
      </c>
      <c r="B17" s="2" t="s">
        <v>12</v>
      </c>
      <c r="C17" s="2"/>
      <c r="D17" s="2"/>
      <c r="E17" s="2"/>
      <c r="F17" s="2"/>
      <c r="G17" s="2">
        <v>2082.96</v>
      </c>
      <c r="H17" s="2"/>
      <c r="I17" s="2">
        <v>1897.83</v>
      </c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3" t="s">
        <v>23</v>
      </c>
      <c r="B19" s="3" t="s">
        <v>24</v>
      </c>
      <c r="C19" s="2"/>
      <c r="D19" s="2"/>
      <c r="E19" s="2"/>
      <c r="F19" s="2"/>
      <c r="G19" s="2">
        <f>SUM(G20+G27+G34+G35+G36+G463)</f>
        <v>2082.9600000000005</v>
      </c>
      <c r="H19" s="2">
        <f>SUM(H20+H27+H34+H35+H36+H37)</f>
        <v>0</v>
      </c>
      <c r="I19" s="8">
        <f>SUM(I20+I27+I34+I35+I36+I37)</f>
        <v>2199.3100000000004</v>
      </c>
      <c r="J19" s="2"/>
    </row>
    <row r="20" spans="1:10">
      <c r="A20" s="3" t="s">
        <v>2</v>
      </c>
      <c r="B20" s="3" t="s">
        <v>25</v>
      </c>
      <c r="C20" s="3"/>
      <c r="D20" s="3"/>
      <c r="E20" s="3"/>
      <c r="F20" s="3"/>
      <c r="G20" s="2">
        <f>SUM(G23+G24)</f>
        <v>520.71</v>
      </c>
      <c r="H20" s="2"/>
      <c r="I20" s="2">
        <f>SUM(I23+I24)</f>
        <v>859.94999999999993</v>
      </c>
      <c r="J20" s="2"/>
    </row>
    <row r="21" spans="1:10">
      <c r="A21" s="3"/>
      <c r="B21" s="3" t="s">
        <v>26</v>
      </c>
      <c r="C21" s="3"/>
      <c r="D21" s="3"/>
      <c r="E21" s="3"/>
      <c r="F21" s="3"/>
      <c r="G21" s="2"/>
      <c r="H21" s="2"/>
      <c r="I21" s="2"/>
      <c r="J21" s="2"/>
    </row>
    <row r="22" spans="1:10">
      <c r="A22" s="3"/>
      <c r="B22" s="3" t="s">
        <v>27</v>
      </c>
      <c r="C22" s="3"/>
      <c r="D22" s="3"/>
      <c r="E22" s="3"/>
      <c r="F22" s="3"/>
      <c r="G22" s="2"/>
      <c r="H22" s="2"/>
      <c r="I22" s="2"/>
      <c r="J22" s="2"/>
    </row>
    <row r="23" spans="1:10">
      <c r="A23" s="2" t="s">
        <v>5</v>
      </c>
      <c r="B23" s="2" t="s">
        <v>28</v>
      </c>
      <c r="C23" s="2"/>
      <c r="D23" s="2"/>
      <c r="E23" s="2"/>
      <c r="F23" s="2"/>
      <c r="G23" s="8">
        <v>367.56</v>
      </c>
      <c r="H23" s="2">
        <v>490.92</v>
      </c>
      <c r="I23" s="2">
        <v>627.04999999999995</v>
      </c>
      <c r="J23" s="2"/>
    </row>
    <row r="24" spans="1:10">
      <c r="A24" s="2" t="s">
        <v>7</v>
      </c>
      <c r="B24" s="2" t="s">
        <v>29</v>
      </c>
      <c r="C24" s="2"/>
      <c r="D24" s="2"/>
      <c r="E24" s="2"/>
      <c r="F24" s="2"/>
      <c r="G24" s="2">
        <v>153.15</v>
      </c>
      <c r="H24" s="2"/>
      <c r="I24" s="8">
        <v>232.9</v>
      </c>
      <c r="J24" s="2"/>
    </row>
    <row r="25" spans="1:10">
      <c r="A25" s="2"/>
      <c r="B25" s="2" t="s">
        <v>30</v>
      </c>
      <c r="C25" s="2"/>
      <c r="D25" s="2"/>
      <c r="E25" s="2"/>
      <c r="F25" s="2"/>
      <c r="G25" s="2"/>
      <c r="H25" s="2"/>
      <c r="I25" s="2"/>
      <c r="J25" s="2"/>
    </row>
    <row r="26" spans="1:10">
      <c r="A26" s="3" t="s">
        <v>11</v>
      </c>
      <c r="B26" s="3" t="s">
        <v>31</v>
      </c>
      <c r="C26" s="3"/>
      <c r="D26" s="3"/>
      <c r="E26" s="3"/>
      <c r="F26" s="2"/>
      <c r="G26" s="2"/>
      <c r="H26" s="2"/>
      <c r="I26" s="2"/>
      <c r="J26" s="2"/>
    </row>
    <row r="27" spans="1:10">
      <c r="A27" s="3"/>
      <c r="B27" s="3" t="s">
        <v>32</v>
      </c>
      <c r="C27" s="3"/>
      <c r="D27" s="3"/>
      <c r="E27" s="3"/>
      <c r="F27" s="2"/>
      <c r="G27" s="8">
        <f>SUM(G28+G29+G30+G31+G32+G33)</f>
        <v>870</v>
      </c>
      <c r="H27" s="2">
        <f t="shared" ref="H27:I27" si="0">SUM(H28+H29+H30+H31+H32+H33)</f>
        <v>0</v>
      </c>
      <c r="I27" s="2">
        <f t="shared" si="0"/>
        <v>583.54999999999995</v>
      </c>
      <c r="J27" s="2"/>
    </row>
    <row r="28" spans="1:10">
      <c r="A28" s="2" t="s">
        <v>33</v>
      </c>
      <c r="B28" s="2" t="s">
        <v>34</v>
      </c>
      <c r="C28" s="2"/>
      <c r="D28" s="2"/>
      <c r="E28" s="2"/>
      <c r="F28" s="2"/>
      <c r="G28" s="2">
        <v>85.76</v>
      </c>
      <c r="H28" s="2"/>
      <c r="I28" s="8">
        <v>57.71</v>
      </c>
      <c r="J28" s="2"/>
    </row>
    <row r="29" spans="1:10">
      <c r="A29" s="2" t="s">
        <v>35</v>
      </c>
      <c r="B29" s="2" t="s">
        <v>36</v>
      </c>
      <c r="C29" s="2"/>
      <c r="D29" s="2"/>
      <c r="E29" s="2"/>
      <c r="F29" s="2"/>
      <c r="G29" s="2">
        <v>85.76</v>
      </c>
      <c r="H29" s="2"/>
      <c r="I29" s="2">
        <v>60.67</v>
      </c>
      <c r="J29" s="2"/>
    </row>
    <row r="30" spans="1:10">
      <c r="A30" s="2" t="s">
        <v>37</v>
      </c>
      <c r="B30" s="2" t="s">
        <v>38</v>
      </c>
      <c r="C30" s="2"/>
      <c r="D30" s="2"/>
      <c r="E30" s="2"/>
      <c r="F30" s="2"/>
      <c r="G30" s="2">
        <v>85.76</v>
      </c>
      <c r="H30" s="2"/>
      <c r="I30" s="2">
        <v>65.53</v>
      </c>
      <c r="J30" s="2"/>
    </row>
    <row r="31" spans="1:10">
      <c r="A31" s="2" t="s">
        <v>39</v>
      </c>
      <c r="B31" s="2" t="s">
        <v>40</v>
      </c>
      <c r="C31" s="2"/>
      <c r="D31" s="2"/>
      <c r="E31" s="2"/>
      <c r="F31" s="2"/>
      <c r="G31" s="8">
        <v>612.72</v>
      </c>
      <c r="H31" s="2"/>
      <c r="I31" s="2">
        <v>399.64</v>
      </c>
      <c r="J31" s="2"/>
    </row>
    <row r="32" spans="1:10">
      <c r="A32" s="2" t="s">
        <v>41</v>
      </c>
      <c r="B32" s="2" t="s">
        <v>42</v>
      </c>
      <c r="C32" s="2"/>
      <c r="D32" s="2"/>
      <c r="E32" s="2"/>
      <c r="F32" s="2"/>
      <c r="G32" s="2"/>
      <c r="H32" s="2"/>
      <c r="I32" s="2"/>
      <c r="J32" s="2"/>
    </row>
    <row r="33" spans="1:10">
      <c r="A33" s="2" t="s">
        <v>43</v>
      </c>
      <c r="B33" s="2" t="s">
        <v>45</v>
      </c>
      <c r="C33" s="2"/>
      <c r="D33" s="2"/>
      <c r="E33" s="2"/>
      <c r="F33" s="2"/>
      <c r="G33" s="2"/>
      <c r="H33" s="2"/>
      <c r="I33" s="2"/>
      <c r="J33" s="2"/>
    </row>
    <row r="34" spans="1:10">
      <c r="A34" s="3" t="s">
        <v>13</v>
      </c>
      <c r="B34" s="3" t="s">
        <v>47</v>
      </c>
      <c r="C34" s="3"/>
      <c r="D34" s="3"/>
      <c r="E34" s="3"/>
      <c r="F34" s="2"/>
      <c r="G34" s="2">
        <v>539.09</v>
      </c>
      <c r="H34" s="2"/>
      <c r="I34" s="8">
        <v>413.01</v>
      </c>
      <c r="J34" s="2"/>
    </row>
    <row r="35" spans="1:10">
      <c r="A35" s="3" t="s">
        <v>14</v>
      </c>
      <c r="B35" s="3" t="s">
        <v>48</v>
      </c>
      <c r="C35" s="3"/>
      <c r="D35" s="3"/>
      <c r="E35" s="3"/>
      <c r="F35" s="3"/>
      <c r="G35" s="8">
        <v>67.400000000000006</v>
      </c>
      <c r="H35" s="2"/>
      <c r="I35" s="2">
        <v>257.04000000000002</v>
      </c>
      <c r="J35" s="2"/>
    </row>
    <row r="36" spans="1:10">
      <c r="A36" s="3" t="s">
        <v>21</v>
      </c>
      <c r="B36" s="3" t="s">
        <v>49</v>
      </c>
      <c r="C36" s="3"/>
      <c r="D36" s="3"/>
      <c r="E36" s="3"/>
      <c r="F36" s="3" t="s">
        <v>142</v>
      </c>
      <c r="G36" s="2">
        <v>85.76</v>
      </c>
      <c r="H36" s="2"/>
      <c r="I36" s="2">
        <v>85.76</v>
      </c>
      <c r="J36" s="2"/>
    </row>
    <row r="37" spans="1:10">
      <c r="A37" s="3" t="s">
        <v>50</v>
      </c>
      <c r="B37" s="3" t="s">
        <v>51</v>
      </c>
      <c r="C37" s="3"/>
      <c r="D37" s="3"/>
      <c r="E37" s="3"/>
      <c r="F37" s="3"/>
      <c r="G37" s="2"/>
      <c r="H37" s="2"/>
      <c r="I37" s="2"/>
      <c r="J37" s="2"/>
    </row>
    <row r="38" spans="1:10">
      <c r="A38" s="2"/>
      <c r="B38" s="2"/>
      <c r="C38" s="2"/>
      <c r="D38" s="2"/>
      <c r="E38" s="2"/>
      <c r="F38" s="3" t="s">
        <v>143</v>
      </c>
      <c r="G38" s="2"/>
      <c r="H38" s="2"/>
      <c r="I38" s="8">
        <f>I15+G17-I19</f>
        <v>-752.47000000000025</v>
      </c>
      <c r="J38" s="2"/>
    </row>
    <row r="39" spans="1:10">
      <c r="A39" s="3" t="s">
        <v>53</v>
      </c>
      <c r="B39" s="3" t="s">
        <v>54</v>
      </c>
      <c r="C39" s="3"/>
      <c r="D39" s="3"/>
      <c r="E39" s="3"/>
      <c r="F39" s="3"/>
      <c r="G39" s="2"/>
      <c r="H39" s="2"/>
      <c r="I39" s="2">
        <v>-450.79</v>
      </c>
      <c r="J39" s="2"/>
    </row>
    <row r="40" spans="1:10" ht="14.25" customHeight="1">
      <c r="A40" s="11" t="s">
        <v>159</v>
      </c>
      <c r="B40" s="2"/>
      <c r="C40" s="2"/>
      <c r="D40" s="2"/>
      <c r="E40" s="2"/>
      <c r="F40" s="3" t="s">
        <v>160</v>
      </c>
      <c r="G40" s="2">
        <v>306.72000000000003</v>
      </c>
      <c r="H40" s="2"/>
      <c r="I40" s="8">
        <v>275.3</v>
      </c>
    </row>
    <row r="42" spans="1:10">
      <c r="A42" s="1" t="s">
        <v>55</v>
      </c>
      <c r="F42" s="1" t="s">
        <v>148</v>
      </c>
      <c r="I42" s="1" t="s">
        <v>58</v>
      </c>
    </row>
    <row r="43" spans="1:10">
      <c r="A43" s="1" t="s">
        <v>56</v>
      </c>
      <c r="F43" s="1" t="s">
        <v>57</v>
      </c>
    </row>
    <row r="45" spans="1:10">
      <c r="A45" s="1" t="s">
        <v>147</v>
      </c>
      <c r="I45" s="1" t="s">
        <v>58</v>
      </c>
    </row>
    <row r="46" spans="1:10">
      <c r="A46" s="1" t="s">
        <v>56</v>
      </c>
      <c r="F46" s="1" t="s">
        <v>57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6"/>
  <sheetViews>
    <sheetView workbookViewId="0">
      <selection activeCell="G10" sqref="G10"/>
    </sheetView>
  </sheetViews>
  <sheetFormatPr defaultRowHeight="15"/>
  <cols>
    <col min="1" max="1" width="9.140625" style="1"/>
    <col min="2" max="2" width="0.140625" style="1" customWidth="1"/>
    <col min="3" max="3" width="9.140625" style="1" hidden="1" customWidth="1"/>
    <col min="4" max="4" width="0.140625" style="1" hidden="1" customWidth="1"/>
    <col min="5" max="5" width="14.7109375" style="1" hidden="1" customWidth="1"/>
    <col min="6" max="6" width="42" style="1" customWidth="1"/>
    <col min="7" max="7" width="15.140625" style="1" customWidth="1"/>
    <col min="8" max="8" width="9.140625" style="1" hidden="1" customWidth="1"/>
    <col min="9" max="9" width="15.5703125" style="1" customWidth="1"/>
    <col min="10" max="10" width="0.28515625" style="1" customWidth="1"/>
    <col min="11" max="16384" width="9.140625" style="1"/>
  </cols>
  <sheetData>
    <row r="1" spans="1:10" ht="15.75">
      <c r="A1" s="5" t="s">
        <v>164</v>
      </c>
    </row>
    <row r="2" spans="1:10">
      <c r="A2" s="1" t="s">
        <v>88</v>
      </c>
    </row>
    <row r="4" spans="1:10">
      <c r="A4" s="4" t="s">
        <v>1</v>
      </c>
    </row>
    <row r="6" spans="1:10">
      <c r="A6" s="1" t="s">
        <v>2</v>
      </c>
      <c r="B6" s="1" t="s">
        <v>3</v>
      </c>
      <c r="G6" s="1" t="s">
        <v>107</v>
      </c>
    </row>
    <row r="7" spans="1:10">
      <c r="A7" s="1" t="s">
        <v>5</v>
      </c>
      <c r="B7" s="1" t="s">
        <v>6</v>
      </c>
    </row>
    <row r="8" spans="1:10">
      <c r="A8" s="1" t="s">
        <v>7</v>
      </c>
      <c r="B8" s="1" t="s">
        <v>8</v>
      </c>
    </row>
    <row r="9" spans="1:10">
      <c r="A9" s="1" t="s">
        <v>9</v>
      </c>
      <c r="B9" s="1" t="s">
        <v>10</v>
      </c>
    </row>
    <row r="10" spans="1:10">
      <c r="A10" s="1" t="s">
        <v>11</v>
      </c>
      <c r="B10" s="1" t="s">
        <v>12</v>
      </c>
      <c r="G10" s="1" t="s">
        <v>172</v>
      </c>
    </row>
    <row r="11" spans="1:10">
      <c r="A11" s="1" t="s">
        <v>13</v>
      </c>
      <c r="F11" s="1" t="s">
        <v>117</v>
      </c>
      <c r="G11" s="1" t="s">
        <v>129</v>
      </c>
    </row>
    <row r="12" spans="1:10">
      <c r="J12" s="2"/>
    </row>
    <row r="13" spans="1:10">
      <c r="A13" s="2" t="s">
        <v>15</v>
      </c>
      <c r="B13" s="2" t="s">
        <v>16</v>
      </c>
      <c r="C13" s="2"/>
      <c r="D13" s="2"/>
      <c r="E13" s="2"/>
      <c r="F13" s="2"/>
      <c r="G13" s="2" t="s">
        <v>17</v>
      </c>
      <c r="H13" s="2"/>
      <c r="I13" s="2" t="s">
        <v>18</v>
      </c>
      <c r="J13" s="2"/>
    </row>
    <row r="14" spans="1:10">
      <c r="A14" s="2"/>
      <c r="B14" s="2"/>
      <c r="C14" s="2"/>
      <c r="D14" s="2"/>
      <c r="E14" s="2"/>
      <c r="F14" s="3" t="s">
        <v>167</v>
      </c>
      <c r="G14" s="2"/>
      <c r="H14" s="2"/>
      <c r="I14" s="2">
        <v>207.76</v>
      </c>
      <c r="J14" s="2"/>
    </row>
    <row r="15" spans="1:10">
      <c r="A15" s="3" t="s">
        <v>19</v>
      </c>
      <c r="B15" s="3" t="s">
        <v>20</v>
      </c>
      <c r="C15" s="2"/>
      <c r="D15" s="2"/>
      <c r="E15" s="2"/>
      <c r="F15" s="2"/>
      <c r="G15" s="8">
        <f>G16+G17</f>
        <v>456</v>
      </c>
      <c r="H15" s="2" t="e">
        <f>SUM(H16+#REF!+#REF!+#REF!+#REF!)</f>
        <v>#REF!</v>
      </c>
      <c r="I15" s="8">
        <f>I16+I17</f>
        <v>390.21</v>
      </c>
      <c r="J15" s="2"/>
    </row>
    <row r="16" spans="1:10">
      <c r="A16" s="2" t="s">
        <v>2</v>
      </c>
      <c r="B16" s="2" t="s">
        <v>12</v>
      </c>
      <c r="C16" s="2"/>
      <c r="D16" s="2"/>
      <c r="E16" s="2"/>
      <c r="F16" s="2"/>
      <c r="G16" s="2">
        <v>404.76</v>
      </c>
      <c r="H16" s="2"/>
      <c r="I16" s="8">
        <v>347.51</v>
      </c>
      <c r="J16" s="2"/>
    </row>
    <row r="17" spans="1:10">
      <c r="A17" s="2" t="s">
        <v>11</v>
      </c>
      <c r="B17" s="2"/>
      <c r="C17" s="2"/>
      <c r="D17" s="2"/>
      <c r="E17" s="2"/>
      <c r="F17" s="2" t="s">
        <v>117</v>
      </c>
      <c r="G17" s="2">
        <v>51.24</v>
      </c>
      <c r="H17" s="2"/>
      <c r="I17" s="8">
        <v>42.7</v>
      </c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3" t="s">
        <v>23</v>
      </c>
      <c r="B19" s="3" t="s">
        <v>24</v>
      </c>
      <c r="C19" s="2"/>
      <c r="D19" s="2"/>
      <c r="E19" s="2"/>
      <c r="F19" s="2"/>
      <c r="G19" s="2">
        <f>SUM(G20+G27+G34+G35+G36+G463)</f>
        <v>404.76</v>
      </c>
      <c r="H19" s="2" t="e">
        <f>SUM(H20+H27+H34+H35+H36+H37)</f>
        <v>#REF!</v>
      </c>
      <c r="I19" s="2">
        <f>SUM(I20+I27+I34+I35+I36+I37)</f>
        <v>344.53999999999996</v>
      </c>
      <c r="J19" s="2"/>
    </row>
    <row r="20" spans="1:10">
      <c r="A20" s="3" t="s">
        <v>2</v>
      </c>
      <c r="B20" s="3" t="s">
        <v>25</v>
      </c>
      <c r="C20" s="3"/>
      <c r="D20" s="3"/>
      <c r="E20" s="3"/>
      <c r="F20" s="3"/>
      <c r="G20" s="2">
        <f>SUM(G23+G24)</f>
        <v>89.97</v>
      </c>
      <c r="H20" s="2"/>
      <c r="I20" s="2">
        <f>I23+I24</f>
        <v>58.67</v>
      </c>
      <c r="J20" s="2"/>
    </row>
    <row r="21" spans="1:10">
      <c r="A21" s="3"/>
      <c r="B21" s="3" t="s">
        <v>26</v>
      </c>
      <c r="C21" s="3"/>
      <c r="D21" s="3"/>
      <c r="E21" s="3"/>
      <c r="F21" s="3"/>
      <c r="G21" s="2"/>
      <c r="H21" s="2"/>
      <c r="I21" s="2"/>
      <c r="J21" s="2"/>
    </row>
    <row r="22" spans="1:10">
      <c r="A22" s="3"/>
      <c r="B22" s="3" t="s">
        <v>27</v>
      </c>
      <c r="C22" s="3"/>
      <c r="D22" s="3"/>
      <c r="E22" s="3"/>
      <c r="F22" s="3"/>
      <c r="G22" s="2"/>
      <c r="H22" s="2"/>
      <c r="I22" s="2"/>
      <c r="J22" s="2"/>
    </row>
    <row r="23" spans="1:10">
      <c r="A23" s="2" t="s">
        <v>5</v>
      </c>
      <c r="B23" s="2" t="s">
        <v>28</v>
      </c>
      <c r="C23" s="2"/>
      <c r="D23" s="2"/>
      <c r="E23" s="2"/>
      <c r="F23" s="2"/>
      <c r="G23" s="2"/>
      <c r="H23" s="2">
        <v>490.92</v>
      </c>
      <c r="I23" s="2"/>
      <c r="J23" s="2"/>
    </row>
    <row r="24" spans="1:10">
      <c r="A24" s="2" t="s">
        <v>7</v>
      </c>
      <c r="B24" s="2" t="s">
        <v>29</v>
      </c>
      <c r="C24" s="2"/>
      <c r="D24" s="2"/>
      <c r="E24" s="2"/>
      <c r="F24" s="2"/>
      <c r="G24" s="2">
        <v>89.97</v>
      </c>
      <c r="H24" s="2"/>
      <c r="I24" s="2">
        <v>58.67</v>
      </c>
      <c r="J24" s="2"/>
    </row>
    <row r="25" spans="1:10">
      <c r="A25" s="2"/>
      <c r="B25" s="2" t="s">
        <v>30</v>
      </c>
      <c r="C25" s="2"/>
      <c r="D25" s="2"/>
      <c r="E25" s="2"/>
      <c r="F25" s="2"/>
      <c r="G25" s="2"/>
      <c r="H25" s="2"/>
      <c r="I25" s="2"/>
      <c r="J25" s="2"/>
    </row>
    <row r="26" spans="1:10">
      <c r="A26" s="3" t="s">
        <v>11</v>
      </c>
      <c r="B26" s="3" t="s">
        <v>31</v>
      </c>
      <c r="C26" s="3"/>
      <c r="D26" s="3"/>
      <c r="E26" s="3"/>
      <c r="F26" s="2"/>
      <c r="G26" s="2"/>
      <c r="H26" s="2"/>
      <c r="I26" s="2"/>
      <c r="J26" s="2"/>
    </row>
    <row r="27" spans="1:10">
      <c r="A27" s="3"/>
      <c r="B27" s="3" t="s">
        <v>32</v>
      </c>
      <c r="C27" s="3"/>
      <c r="D27" s="3"/>
      <c r="E27" s="3"/>
      <c r="F27" s="2"/>
      <c r="G27" s="2">
        <f>SUM(G28+G29+G30+G31+G32+G33)</f>
        <v>145.35</v>
      </c>
      <c r="H27" s="2" t="e">
        <f>SUM(H28+H29+H30+H31+H32+#REF!+H33+#REF!+#REF!)</f>
        <v>#REF!</v>
      </c>
      <c r="I27" s="2">
        <f>SUM(I28+I29+I30+I31+I32+I33)</f>
        <v>100.88</v>
      </c>
      <c r="J27" s="2"/>
    </row>
    <row r="28" spans="1:10">
      <c r="A28" s="2" t="s">
        <v>33</v>
      </c>
      <c r="B28" s="2" t="s">
        <v>34</v>
      </c>
      <c r="C28" s="2"/>
      <c r="D28" s="2"/>
      <c r="E28" s="2"/>
      <c r="F28" s="2"/>
      <c r="G28" s="2">
        <v>20.99</v>
      </c>
      <c r="H28" s="2"/>
      <c r="I28" s="8">
        <v>10.5</v>
      </c>
      <c r="J28" s="2"/>
    </row>
    <row r="29" spans="1:10">
      <c r="A29" s="2" t="s">
        <v>35</v>
      </c>
      <c r="B29" s="2" t="s">
        <v>36</v>
      </c>
      <c r="C29" s="2"/>
      <c r="D29" s="2"/>
      <c r="E29" s="2"/>
      <c r="F29" s="2"/>
      <c r="G29" s="2"/>
      <c r="H29" s="2"/>
      <c r="I29" s="2"/>
      <c r="J29" s="2"/>
    </row>
    <row r="30" spans="1:10">
      <c r="A30" s="2" t="s">
        <v>37</v>
      </c>
      <c r="B30" s="2" t="s">
        <v>38</v>
      </c>
      <c r="C30" s="2"/>
      <c r="D30" s="2"/>
      <c r="E30" s="2"/>
      <c r="F30" s="2"/>
      <c r="G30" s="2">
        <v>20.99</v>
      </c>
      <c r="H30" s="2"/>
      <c r="I30" s="8">
        <v>10.5</v>
      </c>
      <c r="J30" s="2"/>
    </row>
    <row r="31" spans="1:10">
      <c r="A31" s="2" t="s">
        <v>39</v>
      </c>
      <c r="B31" s="2" t="s">
        <v>40</v>
      </c>
      <c r="C31" s="2"/>
      <c r="D31" s="2"/>
      <c r="E31" s="2"/>
      <c r="F31" s="2"/>
      <c r="G31" s="2">
        <v>103.37</v>
      </c>
      <c r="H31" s="2"/>
      <c r="I31" s="8">
        <v>79.88</v>
      </c>
      <c r="J31" s="2"/>
    </row>
    <row r="32" spans="1:10">
      <c r="A32" s="2" t="s">
        <v>41</v>
      </c>
      <c r="B32" s="2" t="s">
        <v>42</v>
      </c>
      <c r="C32" s="2"/>
      <c r="D32" s="2"/>
      <c r="E32" s="2"/>
      <c r="F32" s="2"/>
      <c r="G32" s="2"/>
      <c r="H32" s="2"/>
      <c r="I32" s="2"/>
      <c r="J32" s="2"/>
    </row>
    <row r="33" spans="1:10">
      <c r="A33" s="2" t="s">
        <v>43</v>
      </c>
      <c r="B33" s="2" t="s">
        <v>45</v>
      </c>
      <c r="C33" s="2"/>
      <c r="D33" s="2"/>
      <c r="E33" s="2"/>
      <c r="F33" s="2"/>
      <c r="G33" s="2"/>
      <c r="H33" s="2"/>
      <c r="I33" s="2"/>
      <c r="J33" s="2"/>
    </row>
    <row r="34" spans="1:10">
      <c r="A34" s="3" t="s">
        <v>13</v>
      </c>
      <c r="B34" s="3" t="s">
        <v>47</v>
      </c>
      <c r="C34" s="3"/>
      <c r="D34" s="3"/>
      <c r="E34" s="3"/>
      <c r="F34" s="2"/>
      <c r="G34" s="2">
        <v>131.96</v>
      </c>
      <c r="H34" s="2"/>
      <c r="I34" s="2">
        <v>101.09</v>
      </c>
      <c r="J34" s="2"/>
    </row>
    <row r="35" spans="1:10">
      <c r="A35" s="3" t="s">
        <v>14</v>
      </c>
      <c r="B35" s="3" t="s">
        <v>48</v>
      </c>
      <c r="C35" s="3"/>
      <c r="D35" s="3"/>
      <c r="E35" s="3"/>
      <c r="F35" s="3"/>
      <c r="G35" s="2">
        <v>16.489999999999998</v>
      </c>
      <c r="H35" s="2"/>
      <c r="I35" s="2">
        <v>62.91</v>
      </c>
      <c r="J35" s="2"/>
    </row>
    <row r="36" spans="1:10">
      <c r="A36" s="3" t="s">
        <v>21</v>
      </c>
      <c r="B36" s="3" t="s">
        <v>49</v>
      </c>
      <c r="C36" s="3"/>
      <c r="D36" s="3"/>
      <c r="E36" s="3"/>
      <c r="F36" s="3" t="s">
        <v>142</v>
      </c>
      <c r="G36" s="2">
        <v>20.99</v>
      </c>
      <c r="H36" s="2"/>
      <c r="I36" s="2">
        <v>20.99</v>
      </c>
      <c r="J36" s="2"/>
    </row>
    <row r="37" spans="1:10">
      <c r="A37" s="3" t="s">
        <v>50</v>
      </c>
      <c r="B37" s="3" t="s">
        <v>51</v>
      </c>
      <c r="C37" s="3"/>
      <c r="D37" s="3"/>
      <c r="E37" s="3"/>
      <c r="F37" s="3"/>
      <c r="G37" s="2"/>
      <c r="H37" s="2"/>
      <c r="I37" s="2"/>
      <c r="J37" s="2"/>
    </row>
    <row r="38" spans="1:10">
      <c r="A38" s="2"/>
      <c r="B38" s="2"/>
      <c r="C38" s="2"/>
      <c r="D38" s="2"/>
      <c r="E38" s="2"/>
      <c r="F38" s="3" t="s">
        <v>143</v>
      </c>
      <c r="G38" s="2"/>
      <c r="H38" s="2"/>
      <c r="I38" s="8">
        <f>I14+G16-I19</f>
        <v>267.98</v>
      </c>
      <c r="J38" s="2"/>
    </row>
    <row r="39" spans="1:10">
      <c r="A39" s="3" t="s">
        <v>53</v>
      </c>
      <c r="B39" s="3" t="s">
        <v>54</v>
      </c>
      <c r="C39" s="3"/>
      <c r="D39" s="3"/>
      <c r="E39" s="3"/>
      <c r="F39" s="3"/>
      <c r="G39" s="2"/>
      <c r="H39" s="2"/>
      <c r="I39" s="2">
        <v>-69.680000000000007</v>
      </c>
      <c r="J39" s="2"/>
    </row>
    <row r="40" spans="1:10">
      <c r="A40" s="3" t="s">
        <v>159</v>
      </c>
      <c r="B40" s="2"/>
      <c r="C40" s="2"/>
      <c r="D40" s="2"/>
      <c r="E40" s="2"/>
      <c r="F40" s="3" t="s">
        <v>160</v>
      </c>
      <c r="G40" s="2">
        <v>79.319999999999993</v>
      </c>
      <c r="H40" s="2"/>
      <c r="I40" s="2">
        <v>68.67</v>
      </c>
    </row>
    <row r="42" spans="1:10">
      <c r="A42" s="1" t="s">
        <v>55</v>
      </c>
      <c r="F42" s="1" t="s">
        <v>148</v>
      </c>
      <c r="I42" s="1" t="s">
        <v>58</v>
      </c>
    </row>
    <row r="43" spans="1:10">
      <c r="A43" s="1" t="s">
        <v>56</v>
      </c>
      <c r="F43" s="1" t="s">
        <v>57</v>
      </c>
    </row>
    <row r="45" spans="1:10">
      <c r="A45" s="1" t="s">
        <v>147</v>
      </c>
      <c r="I45" s="1" t="s">
        <v>58</v>
      </c>
    </row>
    <row r="46" spans="1:10">
      <c r="A46" s="1" t="s">
        <v>56</v>
      </c>
      <c r="F46" s="1" t="s">
        <v>57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6"/>
  <sheetViews>
    <sheetView workbookViewId="0">
      <selection activeCell="J10" sqref="J10"/>
    </sheetView>
  </sheetViews>
  <sheetFormatPr defaultRowHeight="15"/>
  <cols>
    <col min="1" max="1" width="9.140625" style="1"/>
    <col min="2" max="2" width="0.140625" style="1" customWidth="1"/>
    <col min="3" max="3" width="9.140625" style="1" hidden="1" customWidth="1"/>
    <col min="4" max="4" width="0.140625" style="1" hidden="1" customWidth="1"/>
    <col min="5" max="5" width="14.7109375" style="1" hidden="1" customWidth="1"/>
    <col min="6" max="6" width="42" style="1" customWidth="1"/>
    <col min="7" max="7" width="15.140625" style="1" customWidth="1"/>
    <col min="8" max="8" width="9.140625" style="1" hidden="1" customWidth="1"/>
    <col min="9" max="9" width="15.5703125" style="1" customWidth="1"/>
    <col min="10" max="10" width="0.28515625" style="1" customWidth="1"/>
    <col min="11" max="16384" width="9.140625" style="1"/>
  </cols>
  <sheetData>
    <row r="1" spans="1:10" ht="15.75">
      <c r="A1" s="5" t="s">
        <v>164</v>
      </c>
    </row>
    <row r="2" spans="1:10">
      <c r="A2" s="1" t="s">
        <v>89</v>
      </c>
    </row>
    <row r="4" spans="1:10">
      <c r="A4" s="4" t="s">
        <v>1</v>
      </c>
    </row>
    <row r="6" spans="1:10">
      <c r="A6" s="1" t="s">
        <v>2</v>
      </c>
      <c r="B6" s="1" t="s">
        <v>3</v>
      </c>
      <c r="G6" s="1" t="s">
        <v>106</v>
      </c>
    </row>
    <row r="7" spans="1:10">
      <c r="A7" s="1" t="s">
        <v>5</v>
      </c>
      <c r="B7" s="1" t="s">
        <v>6</v>
      </c>
    </row>
    <row r="8" spans="1:10">
      <c r="A8" s="1" t="s">
        <v>7</v>
      </c>
      <c r="B8" s="1" t="s">
        <v>8</v>
      </c>
    </row>
    <row r="9" spans="1:10">
      <c r="A9" s="1" t="s">
        <v>9</v>
      </c>
      <c r="B9" s="1" t="s">
        <v>10</v>
      </c>
    </row>
    <row r="10" spans="1:10">
      <c r="A10" s="1" t="s">
        <v>11</v>
      </c>
      <c r="B10" s="1" t="s">
        <v>12</v>
      </c>
      <c r="G10" s="1" t="s">
        <v>172</v>
      </c>
    </row>
    <row r="11" spans="1:10">
      <c r="A11" s="1" t="s">
        <v>13</v>
      </c>
      <c r="F11" s="1" t="s">
        <v>117</v>
      </c>
      <c r="G11" s="1" t="s">
        <v>129</v>
      </c>
    </row>
    <row r="12" spans="1:10">
      <c r="J12" s="2"/>
    </row>
    <row r="13" spans="1:10">
      <c r="A13" s="2" t="s">
        <v>15</v>
      </c>
      <c r="B13" s="2" t="s">
        <v>16</v>
      </c>
      <c r="C13" s="2"/>
      <c r="D13" s="2"/>
      <c r="E13" s="2"/>
      <c r="F13" s="2"/>
      <c r="G13" s="2" t="s">
        <v>17</v>
      </c>
      <c r="H13" s="2"/>
      <c r="I13" s="2" t="s">
        <v>18</v>
      </c>
      <c r="J13" s="2"/>
    </row>
    <row r="14" spans="1:10">
      <c r="A14" s="2"/>
      <c r="B14" s="2"/>
      <c r="C14" s="2"/>
      <c r="D14" s="2"/>
      <c r="E14" s="2"/>
      <c r="F14" s="3" t="s">
        <v>167</v>
      </c>
      <c r="G14" s="2"/>
      <c r="H14" s="2"/>
      <c r="I14" s="2">
        <v>217.82</v>
      </c>
      <c r="J14" s="2"/>
    </row>
    <row r="15" spans="1:10">
      <c r="A15" s="3" t="s">
        <v>19</v>
      </c>
      <c r="B15" s="3" t="s">
        <v>20</v>
      </c>
      <c r="C15" s="2"/>
      <c r="D15" s="2"/>
      <c r="E15" s="2"/>
      <c r="F15" s="2"/>
      <c r="G15" s="2">
        <f>G16+G17</f>
        <v>971.88</v>
      </c>
      <c r="H15" s="2" t="e">
        <f>SUM(H16+#REF!+#REF!+#REF!+#REF!)</f>
        <v>#REF!</v>
      </c>
      <c r="I15" s="2">
        <f>I16+I17</f>
        <v>978.18999999999994</v>
      </c>
      <c r="J15" s="2"/>
    </row>
    <row r="16" spans="1:10">
      <c r="A16" s="2" t="s">
        <v>2</v>
      </c>
      <c r="B16" s="2" t="s">
        <v>12</v>
      </c>
      <c r="C16" s="2"/>
      <c r="D16" s="2"/>
      <c r="E16" s="2"/>
      <c r="F16" s="2"/>
      <c r="G16" s="2">
        <v>764.88</v>
      </c>
      <c r="H16" s="2"/>
      <c r="I16" s="2">
        <v>772.27</v>
      </c>
      <c r="J16" s="2"/>
    </row>
    <row r="17" spans="1:10">
      <c r="A17" s="2" t="s">
        <v>11</v>
      </c>
      <c r="B17" s="2"/>
      <c r="C17" s="2"/>
      <c r="D17" s="2"/>
      <c r="E17" s="2"/>
      <c r="F17" s="2" t="s">
        <v>133</v>
      </c>
      <c r="G17" s="8">
        <v>207</v>
      </c>
      <c r="H17" s="2"/>
      <c r="I17" s="2">
        <v>205.92</v>
      </c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3" t="s">
        <v>23</v>
      </c>
      <c r="B19" s="3" t="s">
        <v>24</v>
      </c>
      <c r="C19" s="2"/>
      <c r="D19" s="2"/>
      <c r="E19" s="2"/>
      <c r="F19" s="2"/>
      <c r="G19" s="2">
        <f>SUM(G20+G27+G34+G35+G36+G463)</f>
        <v>764.87999999999988</v>
      </c>
      <c r="H19" s="2" t="e">
        <f>SUM(H20+H27+H34+H35+H36+H37)</f>
        <v>#REF!</v>
      </c>
      <c r="I19" s="2">
        <f>SUM(I20+I27+I34+I35+I36+I37)</f>
        <v>870.95</v>
      </c>
      <c r="J19" s="2"/>
    </row>
    <row r="20" spans="1:10">
      <c r="A20" s="3" t="s">
        <v>2</v>
      </c>
      <c r="B20" s="3" t="s">
        <v>25</v>
      </c>
      <c r="C20" s="3"/>
      <c r="D20" s="3"/>
      <c r="E20" s="3"/>
      <c r="F20" s="3"/>
      <c r="G20" s="2">
        <f>SUM(G23+G24)</f>
        <v>70.81</v>
      </c>
      <c r="H20" s="2"/>
      <c r="I20" s="2">
        <f>SUM(I24+I23)</f>
        <v>97.12</v>
      </c>
      <c r="J20" s="2"/>
    </row>
    <row r="21" spans="1:10">
      <c r="A21" s="3"/>
      <c r="B21" s="3" t="s">
        <v>26</v>
      </c>
      <c r="C21" s="3"/>
      <c r="D21" s="3"/>
      <c r="E21" s="3"/>
      <c r="F21" s="3"/>
      <c r="G21" s="2"/>
      <c r="H21" s="2"/>
      <c r="I21" s="2"/>
      <c r="J21" s="2"/>
    </row>
    <row r="22" spans="1:10">
      <c r="A22" s="3"/>
      <c r="B22" s="3" t="s">
        <v>27</v>
      </c>
      <c r="C22" s="3"/>
      <c r="D22" s="3"/>
      <c r="E22" s="3"/>
      <c r="F22" s="3"/>
      <c r="G22" s="2"/>
      <c r="H22" s="2"/>
      <c r="I22" s="2"/>
      <c r="J22" s="2"/>
    </row>
    <row r="23" spans="1:10">
      <c r="A23" s="2" t="s">
        <v>5</v>
      </c>
      <c r="B23" s="2" t="s">
        <v>28</v>
      </c>
      <c r="C23" s="2"/>
      <c r="D23" s="2"/>
      <c r="E23" s="2"/>
      <c r="F23" s="2"/>
      <c r="G23" s="2"/>
      <c r="H23" s="2">
        <v>490.92</v>
      </c>
      <c r="I23" s="2"/>
      <c r="J23" s="2"/>
    </row>
    <row r="24" spans="1:10">
      <c r="A24" s="2" t="s">
        <v>7</v>
      </c>
      <c r="B24" s="2" t="s">
        <v>29</v>
      </c>
      <c r="C24" s="2"/>
      <c r="D24" s="2"/>
      <c r="E24" s="2"/>
      <c r="F24" s="2"/>
      <c r="G24" s="2">
        <v>70.81</v>
      </c>
      <c r="H24" s="2"/>
      <c r="I24" s="2">
        <v>97.12</v>
      </c>
      <c r="J24" s="2"/>
    </row>
    <row r="25" spans="1:10">
      <c r="A25" s="2"/>
      <c r="B25" s="2" t="s">
        <v>30</v>
      </c>
      <c r="C25" s="2"/>
      <c r="D25" s="2"/>
      <c r="E25" s="2"/>
      <c r="F25" s="2"/>
      <c r="G25" s="2"/>
      <c r="H25" s="2"/>
      <c r="I25" s="2"/>
      <c r="J25" s="2"/>
    </row>
    <row r="26" spans="1:10">
      <c r="A26" s="3" t="s">
        <v>11</v>
      </c>
      <c r="B26" s="3" t="s">
        <v>31</v>
      </c>
      <c r="C26" s="3"/>
      <c r="D26" s="3"/>
      <c r="E26" s="3"/>
      <c r="F26" s="2"/>
      <c r="G26" s="2"/>
      <c r="H26" s="2"/>
      <c r="I26" s="2"/>
      <c r="J26" s="2"/>
    </row>
    <row r="27" spans="1:10">
      <c r="A27" s="3"/>
      <c r="B27" s="3" t="s">
        <v>32</v>
      </c>
      <c r="C27" s="3"/>
      <c r="D27" s="3"/>
      <c r="E27" s="3"/>
      <c r="F27" s="2"/>
      <c r="G27" s="2">
        <f>SUM(G28+G29+G30+G31+G32+G33)</f>
        <v>374.01</v>
      </c>
      <c r="H27" s="2" t="e">
        <f>SUM(H28+H29+H30+H31+H32+#REF!+H33+#REF!+#REF!)</f>
        <v>#REF!</v>
      </c>
      <c r="I27" s="2">
        <f>SUM(I28+I29+I30+I31+I32+I33)</f>
        <v>424.38</v>
      </c>
      <c r="J27" s="2"/>
    </row>
    <row r="28" spans="1:10">
      <c r="A28" s="2" t="s">
        <v>33</v>
      </c>
      <c r="B28" s="2" t="s">
        <v>34</v>
      </c>
      <c r="C28" s="2"/>
      <c r="D28" s="2"/>
      <c r="E28" s="2"/>
      <c r="F28" s="2"/>
      <c r="G28" s="2">
        <v>39.65</v>
      </c>
      <c r="H28" s="2"/>
      <c r="I28" s="2">
        <v>34.659999999999997</v>
      </c>
      <c r="J28" s="2"/>
    </row>
    <row r="29" spans="1:10">
      <c r="A29" s="2" t="s">
        <v>35</v>
      </c>
      <c r="B29" s="2" t="s">
        <v>36</v>
      </c>
      <c r="C29" s="2"/>
      <c r="D29" s="2"/>
      <c r="E29" s="2"/>
      <c r="F29" s="2"/>
      <c r="G29" s="2"/>
      <c r="H29" s="2"/>
      <c r="I29" s="2"/>
      <c r="J29" s="2"/>
    </row>
    <row r="30" spans="1:10">
      <c r="A30" s="2" t="s">
        <v>37</v>
      </c>
      <c r="B30" s="2" t="s">
        <v>38</v>
      </c>
      <c r="C30" s="2"/>
      <c r="D30" s="2"/>
      <c r="E30" s="2"/>
      <c r="F30" s="2"/>
      <c r="G30" s="2">
        <v>39.65</v>
      </c>
      <c r="H30" s="2"/>
      <c r="I30" s="2">
        <v>39.24</v>
      </c>
      <c r="J30" s="2"/>
    </row>
    <row r="31" spans="1:10">
      <c r="A31" s="2" t="s">
        <v>39</v>
      </c>
      <c r="B31" s="2" t="s">
        <v>40</v>
      </c>
      <c r="C31" s="2"/>
      <c r="D31" s="2"/>
      <c r="E31" s="2"/>
      <c r="F31" s="2"/>
      <c r="G31" s="2">
        <v>294.70999999999998</v>
      </c>
      <c r="H31" s="2"/>
      <c r="I31" s="2">
        <v>350.48</v>
      </c>
      <c r="J31" s="2"/>
    </row>
    <row r="32" spans="1:10">
      <c r="A32" s="2" t="s">
        <v>41</v>
      </c>
      <c r="B32" s="2" t="s">
        <v>42</v>
      </c>
      <c r="C32" s="2"/>
      <c r="D32" s="2"/>
      <c r="E32" s="2"/>
      <c r="F32" s="2"/>
      <c r="G32" s="2"/>
      <c r="H32" s="2"/>
      <c r="I32" s="2"/>
      <c r="J32" s="2"/>
    </row>
    <row r="33" spans="1:10">
      <c r="A33" s="2" t="s">
        <v>43</v>
      </c>
      <c r="B33" s="2" t="s">
        <v>45</v>
      </c>
      <c r="C33" s="2"/>
      <c r="D33" s="2"/>
      <c r="E33" s="2"/>
      <c r="F33" s="2"/>
      <c r="G33" s="2"/>
      <c r="H33" s="2"/>
      <c r="I33" s="2"/>
      <c r="J33" s="2"/>
    </row>
    <row r="34" spans="1:10">
      <c r="A34" s="3" t="s">
        <v>13</v>
      </c>
      <c r="B34" s="3" t="s">
        <v>47</v>
      </c>
      <c r="C34" s="3"/>
      <c r="D34" s="3"/>
      <c r="E34" s="3"/>
      <c r="F34" s="2"/>
      <c r="G34" s="2">
        <v>249.25</v>
      </c>
      <c r="H34" s="2"/>
      <c r="I34" s="2">
        <v>190.96</v>
      </c>
      <c r="J34" s="2"/>
    </row>
    <row r="35" spans="1:10">
      <c r="A35" s="3" t="s">
        <v>14</v>
      </c>
      <c r="B35" s="3" t="s">
        <v>48</v>
      </c>
      <c r="C35" s="3"/>
      <c r="D35" s="3"/>
      <c r="E35" s="3"/>
      <c r="F35" s="3"/>
      <c r="G35" s="8">
        <v>31.16</v>
      </c>
      <c r="H35" s="2"/>
      <c r="I35" s="2">
        <v>118.84</v>
      </c>
      <c r="J35" s="2"/>
    </row>
    <row r="36" spans="1:10">
      <c r="A36" s="3" t="s">
        <v>21</v>
      </c>
      <c r="B36" s="3" t="s">
        <v>49</v>
      </c>
      <c r="C36" s="3"/>
      <c r="D36" s="3"/>
      <c r="E36" s="3"/>
      <c r="F36" s="3" t="s">
        <v>142</v>
      </c>
      <c r="G36" s="2">
        <v>39.65</v>
      </c>
      <c r="H36" s="2"/>
      <c r="I36" s="2">
        <v>39.65</v>
      </c>
      <c r="J36" s="2"/>
    </row>
    <row r="37" spans="1:10">
      <c r="A37" s="3" t="s">
        <v>50</v>
      </c>
      <c r="B37" s="3" t="s">
        <v>51</v>
      </c>
      <c r="C37" s="3"/>
      <c r="D37" s="3"/>
      <c r="E37" s="3"/>
      <c r="F37" s="3"/>
      <c r="G37" s="2"/>
      <c r="H37" s="2"/>
      <c r="I37" s="2"/>
      <c r="J37" s="2"/>
    </row>
    <row r="38" spans="1:10">
      <c r="A38" s="2"/>
      <c r="B38" s="2"/>
      <c r="C38" s="2"/>
      <c r="D38" s="2"/>
      <c r="E38" s="2"/>
      <c r="F38" s="3" t="s">
        <v>143</v>
      </c>
      <c r="G38" s="2"/>
      <c r="H38" s="2"/>
      <c r="I38" s="2">
        <f>I14+G16-I19</f>
        <v>111.75</v>
      </c>
      <c r="J38" s="2"/>
    </row>
    <row r="39" spans="1:10">
      <c r="A39" s="3" t="s">
        <v>53</v>
      </c>
      <c r="B39" s="3" t="s">
        <v>54</v>
      </c>
      <c r="C39" s="3"/>
      <c r="D39" s="3"/>
      <c r="E39" s="3"/>
      <c r="F39" s="3"/>
      <c r="G39" s="2"/>
      <c r="H39" s="2"/>
      <c r="I39" s="2">
        <v>-15.16</v>
      </c>
      <c r="J39" s="2"/>
    </row>
    <row r="40" spans="1:10">
      <c r="A40" s="3" t="s">
        <v>159</v>
      </c>
      <c r="B40" s="2"/>
      <c r="C40" s="2"/>
      <c r="D40" s="2"/>
      <c r="E40" s="2"/>
      <c r="F40" s="3" t="s">
        <v>160</v>
      </c>
      <c r="G40" s="8">
        <v>94.8</v>
      </c>
      <c r="H40" s="2"/>
      <c r="I40" s="2">
        <v>98.49</v>
      </c>
    </row>
    <row r="42" spans="1:10">
      <c r="A42" s="1" t="s">
        <v>55</v>
      </c>
      <c r="F42" s="1" t="s">
        <v>146</v>
      </c>
      <c r="I42" s="1" t="s">
        <v>58</v>
      </c>
    </row>
    <row r="43" spans="1:10">
      <c r="A43" s="1" t="s">
        <v>56</v>
      </c>
      <c r="F43" s="1" t="s">
        <v>57</v>
      </c>
    </row>
    <row r="45" spans="1:10">
      <c r="A45" s="1" t="s">
        <v>155</v>
      </c>
      <c r="I45" s="1" t="s">
        <v>58</v>
      </c>
    </row>
    <row r="46" spans="1:10">
      <c r="A46" s="1" t="s">
        <v>56</v>
      </c>
      <c r="F46" s="1" t="s">
        <v>57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46"/>
  <sheetViews>
    <sheetView workbookViewId="0">
      <selection activeCell="F9" sqref="F9"/>
    </sheetView>
  </sheetViews>
  <sheetFormatPr defaultRowHeight="15"/>
  <cols>
    <col min="1" max="1" width="9.140625" style="1"/>
    <col min="2" max="2" width="0.140625" style="1" customWidth="1"/>
    <col min="3" max="3" width="9.140625" style="1" hidden="1" customWidth="1"/>
    <col min="4" max="4" width="0.140625" style="1" hidden="1" customWidth="1"/>
    <col min="5" max="5" width="14.7109375" style="1" hidden="1" customWidth="1"/>
    <col min="6" max="6" width="42" style="1" customWidth="1"/>
    <col min="7" max="7" width="15.140625" style="1" customWidth="1"/>
    <col min="8" max="8" width="9.140625" style="1" hidden="1" customWidth="1"/>
    <col min="9" max="9" width="15.5703125" style="1" customWidth="1"/>
    <col min="10" max="10" width="0.28515625" style="1" customWidth="1"/>
    <col min="11" max="16384" width="9.140625" style="1"/>
  </cols>
  <sheetData>
    <row r="1" spans="1:10" ht="15.75">
      <c r="A1" s="5" t="s">
        <v>164</v>
      </c>
    </row>
    <row r="2" spans="1:10">
      <c r="A2" s="1" t="s">
        <v>90</v>
      </c>
    </row>
    <row r="4" spans="1:10">
      <c r="A4" s="4" t="s">
        <v>1</v>
      </c>
    </row>
    <row r="6" spans="1:10">
      <c r="A6" s="1" t="s">
        <v>2</v>
      </c>
      <c r="B6" s="1" t="s">
        <v>3</v>
      </c>
      <c r="G6" s="1" t="s">
        <v>138</v>
      </c>
    </row>
    <row r="7" spans="1:10">
      <c r="A7" s="1" t="s">
        <v>5</v>
      </c>
      <c r="B7" s="1" t="s">
        <v>6</v>
      </c>
    </row>
    <row r="8" spans="1:10">
      <c r="A8" s="1" t="s">
        <v>7</v>
      </c>
      <c r="B8" s="1" t="s">
        <v>8</v>
      </c>
    </row>
    <row r="9" spans="1:10">
      <c r="A9" s="1" t="s">
        <v>9</v>
      </c>
      <c r="B9" s="1" t="s">
        <v>10</v>
      </c>
    </row>
    <row r="10" spans="1:10">
      <c r="A10" s="1" t="s">
        <v>11</v>
      </c>
      <c r="B10" s="1" t="s">
        <v>12</v>
      </c>
      <c r="G10" s="1" t="s">
        <v>130</v>
      </c>
    </row>
    <row r="11" spans="1:10">
      <c r="A11" s="1" t="s">
        <v>13</v>
      </c>
      <c r="F11" s="1" t="s">
        <v>117</v>
      </c>
      <c r="G11" s="1" t="s">
        <v>129</v>
      </c>
    </row>
    <row r="12" spans="1:10">
      <c r="J12" s="2"/>
    </row>
    <row r="13" spans="1:10">
      <c r="A13" s="2" t="s">
        <v>15</v>
      </c>
      <c r="B13" s="2" t="s">
        <v>16</v>
      </c>
      <c r="C13" s="2"/>
      <c r="D13" s="2"/>
      <c r="E13" s="2"/>
      <c r="F13" s="2"/>
      <c r="G13" s="2" t="s">
        <v>17</v>
      </c>
      <c r="H13" s="2"/>
      <c r="I13" s="2" t="s">
        <v>18</v>
      </c>
      <c r="J13" s="2"/>
    </row>
    <row r="14" spans="1:10">
      <c r="A14" s="2"/>
      <c r="B14" s="2"/>
      <c r="C14" s="2"/>
      <c r="D14" s="2"/>
      <c r="E14" s="2"/>
      <c r="F14" s="3" t="s">
        <v>167</v>
      </c>
      <c r="G14" s="2"/>
      <c r="H14" s="2"/>
      <c r="I14" s="2">
        <v>-443.66</v>
      </c>
      <c r="J14" s="2"/>
    </row>
    <row r="15" spans="1:10">
      <c r="A15" s="3" t="s">
        <v>19</v>
      </c>
      <c r="B15" s="3" t="s">
        <v>20</v>
      </c>
      <c r="C15" s="2"/>
      <c r="D15" s="2"/>
      <c r="E15" s="2"/>
      <c r="F15" s="2"/>
      <c r="G15" s="8">
        <f>G16+G17</f>
        <v>1058.8</v>
      </c>
      <c r="H15" s="2" t="e">
        <f>SUM(H16+#REF!+#REF!+#REF!+#REF!)</f>
        <v>#REF!</v>
      </c>
      <c r="I15" s="2">
        <f>I16+I17</f>
        <v>1153.22</v>
      </c>
      <c r="J15" s="2"/>
    </row>
    <row r="16" spans="1:10">
      <c r="A16" s="2" t="s">
        <v>2</v>
      </c>
      <c r="B16" s="2" t="s">
        <v>12</v>
      </c>
      <c r="C16" s="2"/>
      <c r="D16" s="2"/>
      <c r="E16" s="2"/>
      <c r="F16" s="2"/>
      <c r="G16" s="2">
        <v>673.68</v>
      </c>
      <c r="H16" s="2"/>
      <c r="I16" s="8">
        <v>664</v>
      </c>
      <c r="J16" s="2"/>
    </row>
    <row r="17" spans="1:10">
      <c r="A17" s="2" t="s">
        <v>11</v>
      </c>
      <c r="B17" s="2"/>
      <c r="C17" s="2"/>
      <c r="D17" s="2"/>
      <c r="E17" s="2"/>
      <c r="F17" s="2" t="s">
        <v>117</v>
      </c>
      <c r="G17" s="2">
        <v>385.12</v>
      </c>
      <c r="H17" s="2"/>
      <c r="I17" s="2">
        <v>489.22</v>
      </c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3" t="s">
        <v>23</v>
      </c>
      <c r="B19" s="3" t="s">
        <v>24</v>
      </c>
      <c r="C19" s="2"/>
      <c r="D19" s="2"/>
      <c r="E19" s="2"/>
      <c r="F19" s="2"/>
      <c r="G19" s="2">
        <f>SUM(G20+G27+G34+G35+G36+G463)</f>
        <v>673.68</v>
      </c>
      <c r="H19" s="2">
        <f>SUM(H20+H27+H34+H35+H36+H37)</f>
        <v>490.92</v>
      </c>
      <c r="I19" s="2">
        <f>SUM(I20+I27+I34+I35+I36+I37)</f>
        <v>859.91</v>
      </c>
      <c r="J19" s="2"/>
    </row>
    <row r="20" spans="1:10">
      <c r="A20" s="3" t="s">
        <v>2</v>
      </c>
      <c r="B20" s="3" t="s">
        <v>25</v>
      </c>
      <c r="C20" s="3"/>
      <c r="D20" s="3"/>
      <c r="E20" s="3"/>
      <c r="F20" s="3"/>
      <c r="G20" s="2">
        <f>SUM(G23+G24)</f>
        <v>168.41</v>
      </c>
      <c r="H20" s="2">
        <f t="shared" ref="H20:I20" si="0">SUM(H23+H24)</f>
        <v>490.92</v>
      </c>
      <c r="I20" s="8">
        <f t="shared" si="0"/>
        <v>192.29</v>
      </c>
      <c r="J20" s="2"/>
    </row>
    <row r="21" spans="1:10">
      <c r="A21" s="3"/>
      <c r="B21" s="3" t="s">
        <v>26</v>
      </c>
      <c r="C21" s="3"/>
      <c r="D21" s="3"/>
      <c r="E21" s="3"/>
      <c r="F21" s="3"/>
      <c r="G21" s="2"/>
      <c r="H21" s="2"/>
      <c r="I21" s="2"/>
      <c r="J21" s="2"/>
    </row>
    <row r="22" spans="1:10">
      <c r="A22" s="3"/>
      <c r="B22" s="3" t="s">
        <v>27</v>
      </c>
      <c r="C22" s="3"/>
      <c r="D22" s="3"/>
      <c r="E22" s="3"/>
      <c r="F22" s="3"/>
      <c r="G22" s="2"/>
      <c r="H22" s="2"/>
      <c r="I22" s="2"/>
      <c r="J22" s="2"/>
    </row>
    <row r="23" spans="1:10">
      <c r="A23" s="2" t="s">
        <v>5</v>
      </c>
      <c r="B23" s="2" t="s">
        <v>28</v>
      </c>
      <c r="C23" s="2"/>
      <c r="D23" s="2"/>
      <c r="E23" s="2"/>
      <c r="F23" s="2"/>
      <c r="G23" s="2"/>
      <c r="H23" s="2">
        <v>490.92</v>
      </c>
      <c r="I23" s="2"/>
      <c r="J23" s="2"/>
    </row>
    <row r="24" spans="1:10">
      <c r="A24" s="2" t="s">
        <v>9</v>
      </c>
      <c r="B24" s="2" t="s">
        <v>29</v>
      </c>
      <c r="C24" s="2"/>
      <c r="D24" s="2"/>
      <c r="E24" s="2"/>
      <c r="F24" s="2"/>
      <c r="G24" s="2">
        <v>168.41</v>
      </c>
      <c r="H24" s="2"/>
      <c r="I24" s="8">
        <v>192.29</v>
      </c>
      <c r="J24" s="2"/>
    </row>
    <row r="25" spans="1:10">
      <c r="A25" s="2"/>
      <c r="B25" s="2" t="s">
        <v>30</v>
      </c>
      <c r="C25" s="2"/>
      <c r="D25" s="2"/>
      <c r="E25" s="2"/>
      <c r="F25" s="2"/>
      <c r="G25" s="2"/>
      <c r="H25" s="2"/>
      <c r="I25" s="2"/>
      <c r="J25" s="2"/>
    </row>
    <row r="26" spans="1:10">
      <c r="A26" s="3" t="s">
        <v>11</v>
      </c>
      <c r="B26" s="3" t="s">
        <v>31</v>
      </c>
      <c r="C26" s="3"/>
      <c r="D26" s="3"/>
      <c r="E26" s="3"/>
      <c r="F26" s="2"/>
      <c r="G26" s="2"/>
      <c r="H26" s="2"/>
      <c r="I26" s="2"/>
      <c r="J26" s="2"/>
    </row>
    <row r="27" spans="1:10">
      <c r="A27" s="3"/>
      <c r="B27" s="3" t="s">
        <v>32</v>
      </c>
      <c r="C27" s="3"/>
      <c r="D27" s="3"/>
      <c r="E27" s="3"/>
      <c r="F27" s="2"/>
      <c r="G27" s="2">
        <f>SUM(G28+G29+G30+G31+G32+G33)</f>
        <v>188.11</v>
      </c>
      <c r="H27" s="2">
        <f t="shared" ref="H27:I27" si="1">SUM(H28+H29+H30+H31+H32+H33)</f>
        <v>0</v>
      </c>
      <c r="I27" s="2">
        <f t="shared" si="1"/>
        <v>321.34000000000003</v>
      </c>
      <c r="J27" s="2"/>
    </row>
    <row r="28" spans="1:10">
      <c r="A28" s="2" t="s">
        <v>33</v>
      </c>
      <c r="B28" s="2" t="s">
        <v>34</v>
      </c>
      <c r="C28" s="2"/>
      <c r="D28" s="2"/>
      <c r="E28" s="2"/>
      <c r="F28" s="2"/>
      <c r="G28" s="2">
        <v>39.29</v>
      </c>
      <c r="H28" s="2"/>
      <c r="I28" s="2">
        <v>46.34</v>
      </c>
      <c r="J28" s="2"/>
    </row>
    <row r="29" spans="1:10">
      <c r="A29" s="2" t="s">
        <v>35</v>
      </c>
      <c r="B29" s="2" t="s">
        <v>36</v>
      </c>
      <c r="C29" s="2"/>
      <c r="D29" s="2"/>
      <c r="E29" s="2"/>
      <c r="F29" s="2"/>
      <c r="G29" s="2"/>
      <c r="H29" s="2"/>
      <c r="I29" s="2"/>
      <c r="J29" s="2"/>
    </row>
    <row r="30" spans="1:10">
      <c r="A30" s="2" t="s">
        <v>37</v>
      </c>
      <c r="B30" s="2" t="s">
        <v>38</v>
      </c>
      <c r="C30" s="2"/>
      <c r="D30" s="2"/>
      <c r="E30" s="2"/>
      <c r="F30" s="2"/>
      <c r="G30" s="2">
        <v>39.29</v>
      </c>
      <c r="H30" s="2"/>
      <c r="I30" s="2">
        <v>19.649999999999999</v>
      </c>
      <c r="J30" s="2"/>
    </row>
    <row r="31" spans="1:10">
      <c r="A31" s="2" t="s">
        <v>39</v>
      </c>
      <c r="B31" s="2" t="s">
        <v>40</v>
      </c>
      <c r="C31" s="2"/>
      <c r="D31" s="2"/>
      <c r="E31" s="2"/>
      <c r="F31" s="2"/>
      <c r="G31" s="2">
        <v>109.53</v>
      </c>
      <c r="H31" s="2"/>
      <c r="I31" s="2">
        <v>255.35</v>
      </c>
      <c r="J31" s="2"/>
    </row>
    <row r="32" spans="1:10">
      <c r="A32" s="2" t="s">
        <v>41</v>
      </c>
      <c r="B32" s="2" t="s">
        <v>42</v>
      </c>
      <c r="C32" s="2"/>
      <c r="D32" s="2"/>
      <c r="E32" s="2"/>
      <c r="F32" s="2"/>
      <c r="G32" s="2"/>
      <c r="H32" s="2"/>
      <c r="I32" s="2"/>
      <c r="J32" s="2"/>
    </row>
    <row r="33" spans="1:10">
      <c r="A33" s="2" t="s">
        <v>44</v>
      </c>
      <c r="B33" s="2" t="s">
        <v>45</v>
      </c>
      <c r="C33" s="2"/>
      <c r="D33" s="2"/>
      <c r="E33" s="2"/>
      <c r="F33" s="2"/>
      <c r="G33" s="2"/>
      <c r="H33" s="2"/>
      <c r="I33" s="2"/>
      <c r="J33" s="2"/>
    </row>
    <row r="34" spans="1:10">
      <c r="A34" s="3" t="s">
        <v>13</v>
      </c>
      <c r="B34" s="3" t="s">
        <v>47</v>
      </c>
      <c r="C34" s="3"/>
      <c r="D34" s="3"/>
      <c r="E34" s="3"/>
      <c r="F34" s="2"/>
      <c r="G34" s="8">
        <v>247</v>
      </c>
      <c r="H34" s="2"/>
      <c r="I34" s="2">
        <v>189.22</v>
      </c>
      <c r="J34" s="2"/>
    </row>
    <row r="35" spans="1:10">
      <c r="A35" s="3" t="s">
        <v>14</v>
      </c>
      <c r="B35" s="3" t="s">
        <v>48</v>
      </c>
      <c r="C35" s="3"/>
      <c r="D35" s="3"/>
      <c r="E35" s="3"/>
      <c r="F35" s="3"/>
      <c r="G35" s="2">
        <v>30.87</v>
      </c>
      <c r="H35" s="2"/>
      <c r="I35" s="8">
        <v>117.77</v>
      </c>
      <c r="J35" s="2"/>
    </row>
    <row r="36" spans="1:10">
      <c r="A36" s="3" t="s">
        <v>21</v>
      </c>
      <c r="B36" s="3" t="s">
        <v>49</v>
      </c>
      <c r="C36" s="3"/>
      <c r="D36" s="3"/>
      <c r="E36" s="3"/>
      <c r="F36" s="3" t="s">
        <v>142</v>
      </c>
      <c r="G36" s="2">
        <v>39.29</v>
      </c>
      <c r="H36" s="2"/>
      <c r="I36" s="2">
        <v>39.29</v>
      </c>
      <c r="J36" s="2"/>
    </row>
    <row r="37" spans="1:10">
      <c r="A37" s="3" t="s">
        <v>50</v>
      </c>
      <c r="B37" s="3" t="s">
        <v>51</v>
      </c>
      <c r="C37" s="3"/>
      <c r="D37" s="3"/>
      <c r="E37" s="3"/>
      <c r="F37" s="3"/>
      <c r="G37" s="2"/>
      <c r="H37" s="2"/>
      <c r="I37" s="2"/>
      <c r="J37" s="2"/>
    </row>
    <row r="38" spans="1:10">
      <c r="A38" s="2"/>
      <c r="B38" s="2"/>
      <c r="C38" s="2"/>
      <c r="D38" s="2"/>
      <c r="E38" s="2"/>
      <c r="F38" s="3" t="s">
        <v>143</v>
      </c>
      <c r="G38" s="2"/>
      <c r="H38" s="2"/>
      <c r="I38" s="8">
        <f>I14+G16-I19</f>
        <v>-629.8900000000001</v>
      </c>
      <c r="J38" s="2"/>
    </row>
    <row r="39" spans="1:10">
      <c r="A39" s="3" t="s">
        <v>53</v>
      </c>
      <c r="B39" s="3" t="s">
        <v>54</v>
      </c>
      <c r="C39" s="3"/>
      <c r="D39" s="3"/>
      <c r="E39" s="3"/>
      <c r="F39" s="3"/>
      <c r="G39" s="2"/>
      <c r="H39" s="2"/>
      <c r="I39" s="2">
        <v>-7.58</v>
      </c>
      <c r="J39" s="2"/>
    </row>
    <row r="40" spans="1:10">
      <c r="A40" s="2"/>
      <c r="B40" s="2"/>
      <c r="C40" s="2"/>
      <c r="D40" s="2"/>
      <c r="E40" s="2"/>
      <c r="F40" s="2"/>
      <c r="G40" s="2"/>
      <c r="H40" s="2"/>
      <c r="I40" s="2"/>
    </row>
    <row r="42" spans="1:10">
      <c r="A42" s="1" t="s">
        <v>55</v>
      </c>
      <c r="F42" s="1" t="s">
        <v>148</v>
      </c>
      <c r="I42" s="1" t="s">
        <v>58</v>
      </c>
    </row>
    <row r="43" spans="1:10">
      <c r="A43" s="1" t="s">
        <v>56</v>
      </c>
      <c r="F43" s="1" t="s">
        <v>57</v>
      </c>
    </row>
    <row r="45" spans="1:10">
      <c r="A45" s="1" t="s">
        <v>147</v>
      </c>
      <c r="I45" s="1" t="s">
        <v>58</v>
      </c>
    </row>
    <row r="46" spans="1:10">
      <c r="A46" s="1" t="s">
        <v>56</v>
      </c>
      <c r="F46" s="1" t="s">
        <v>57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46"/>
  <sheetViews>
    <sheetView topLeftCell="A5" workbookViewId="0">
      <selection activeCell="F11" sqref="F11"/>
    </sheetView>
  </sheetViews>
  <sheetFormatPr defaultRowHeight="15"/>
  <cols>
    <col min="1" max="1" width="9.140625" style="1"/>
    <col min="2" max="2" width="0.140625" style="1" customWidth="1"/>
    <col min="3" max="3" width="9.140625" style="1" hidden="1" customWidth="1"/>
    <col min="4" max="4" width="0.140625" style="1" hidden="1" customWidth="1"/>
    <col min="5" max="5" width="14.7109375" style="1" hidden="1" customWidth="1"/>
    <col min="6" max="6" width="42" style="1" customWidth="1"/>
    <col min="7" max="7" width="15.140625" style="1" customWidth="1"/>
    <col min="8" max="8" width="9.140625" style="1" hidden="1" customWidth="1"/>
    <col min="9" max="9" width="15.5703125" style="1" customWidth="1"/>
    <col min="10" max="10" width="0.28515625" style="1" customWidth="1"/>
    <col min="11" max="16384" width="9.140625" style="1"/>
  </cols>
  <sheetData>
    <row r="1" spans="1:10" ht="15.75">
      <c r="A1" s="5" t="s">
        <v>164</v>
      </c>
    </row>
    <row r="2" spans="1:10">
      <c r="A2" s="1" t="s">
        <v>91</v>
      </c>
    </row>
    <row r="4" spans="1:10">
      <c r="A4" s="4" t="s">
        <v>1</v>
      </c>
    </row>
    <row r="6" spans="1:10">
      <c r="A6" s="1" t="s">
        <v>2</v>
      </c>
      <c r="B6" s="1" t="s">
        <v>3</v>
      </c>
      <c r="G6" s="1" t="s">
        <v>108</v>
      </c>
    </row>
    <row r="7" spans="1:10">
      <c r="A7" s="1" t="s">
        <v>5</v>
      </c>
      <c r="B7" s="1" t="s">
        <v>6</v>
      </c>
    </row>
    <row r="8" spans="1:10">
      <c r="A8" s="1" t="s">
        <v>7</v>
      </c>
      <c r="B8" s="1" t="s">
        <v>8</v>
      </c>
    </row>
    <row r="9" spans="1:10">
      <c r="A9" s="1" t="s">
        <v>9</v>
      </c>
      <c r="B9" s="1" t="s">
        <v>10</v>
      </c>
    </row>
    <row r="10" spans="1:10">
      <c r="A10" s="1" t="s">
        <v>11</v>
      </c>
      <c r="B10" s="1" t="s">
        <v>12</v>
      </c>
      <c r="G10" s="1" t="s">
        <v>176</v>
      </c>
    </row>
    <row r="12" spans="1:10">
      <c r="J12" s="2"/>
    </row>
    <row r="13" spans="1:10">
      <c r="A13" s="2" t="s">
        <v>15</v>
      </c>
      <c r="B13" s="2" t="s">
        <v>16</v>
      </c>
      <c r="C13" s="2"/>
      <c r="D13" s="2"/>
      <c r="E13" s="2"/>
      <c r="F13" s="2"/>
      <c r="G13" s="2" t="s">
        <v>17</v>
      </c>
      <c r="H13" s="2"/>
      <c r="I13" s="2" t="s">
        <v>18</v>
      </c>
      <c r="J13" s="2"/>
    </row>
    <row r="14" spans="1:10">
      <c r="A14" s="2"/>
      <c r="B14" s="2"/>
      <c r="C14" s="2"/>
      <c r="D14" s="2"/>
      <c r="E14" s="2"/>
      <c r="F14" s="3" t="s">
        <v>167</v>
      </c>
      <c r="G14" s="2"/>
      <c r="H14" s="2"/>
      <c r="I14" s="2">
        <v>-2593.29</v>
      </c>
      <c r="J14" s="2"/>
    </row>
    <row r="15" spans="1:10">
      <c r="A15" s="3" t="s">
        <v>19</v>
      </c>
      <c r="B15" s="3" t="s">
        <v>20</v>
      </c>
      <c r="C15" s="2"/>
      <c r="D15" s="2"/>
      <c r="E15" s="2"/>
      <c r="F15" s="2"/>
      <c r="G15" s="8">
        <v>4282.8</v>
      </c>
      <c r="H15" s="2" t="e">
        <f>SUM(H16+#REF!+#REF!+#REF!+#REF!)</f>
        <v>#REF!</v>
      </c>
      <c r="I15" s="2">
        <v>4168.17</v>
      </c>
      <c r="J15" s="2"/>
    </row>
    <row r="16" spans="1:10">
      <c r="A16" s="2" t="s">
        <v>2</v>
      </c>
      <c r="B16" s="2" t="s">
        <v>12</v>
      </c>
      <c r="C16" s="2"/>
      <c r="D16" s="2"/>
      <c r="E16" s="2"/>
      <c r="F16" s="2"/>
      <c r="G16" s="8">
        <v>4282.8</v>
      </c>
      <c r="H16" s="2"/>
      <c r="I16" s="2">
        <v>4168.17</v>
      </c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3" t="s">
        <v>23</v>
      </c>
      <c r="B18" s="3" t="s">
        <v>24</v>
      </c>
      <c r="C18" s="2"/>
      <c r="D18" s="2"/>
      <c r="E18" s="2"/>
      <c r="F18" s="2"/>
      <c r="G18" s="8">
        <f>SUM(G19+G26+G33+G34+G35+G463)</f>
        <v>4282.8</v>
      </c>
      <c r="H18" s="2">
        <f>SUM(H19+H26+H33+H34+H35+H36)</f>
        <v>0</v>
      </c>
      <c r="I18" s="8">
        <f>SUM(I19+I26+I33+I34+I35+I36)</f>
        <v>5603.7699999999995</v>
      </c>
      <c r="J18" s="2"/>
    </row>
    <row r="19" spans="1:10">
      <c r="A19" s="3" t="s">
        <v>2</v>
      </c>
      <c r="B19" s="3" t="s">
        <v>25</v>
      </c>
      <c r="C19" s="3"/>
      <c r="D19" s="3"/>
      <c r="E19" s="3"/>
      <c r="F19" s="3"/>
      <c r="G19" s="2">
        <f>SUM(G22+G23)</f>
        <v>1103.17</v>
      </c>
      <c r="H19" s="2"/>
      <c r="I19" s="2">
        <f>SUM(I22+I23)</f>
        <v>2450.27</v>
      </c>
      <c r="J19" s="2"/>
    </row>
    <row r="20" spans="1:10">
      <c r="A20" s="3"/>
      <c r="B20" s="3" t="s">
        <v>26</v>
      </c>
      <c r="C20" s="3"/>
      <c r="D20" s="3"/>
      <c r="E20" s="3"/>
      <c r="F20" s="3"/>
      <c r="G20" s="2"/>
      <c r="H20" s="2"/>
      <c r="I20" s="2"/>
      <c r="J20" s="2"/>
    </row>
    <row r="21" spans="1:10">
      <c r="A21" s="3"/>
      <c r="B21" s="3" t="s">
        <v>27</v>
      </c>
      <c r="C21" s="3"/>
      <c r="D21" s="3"/>
      <c r="E21" s="3"/>
      <c r="F21" s="3"/>
      <c r="G21" s="2"/>
      <c r="H21" s="2"/>
      <c r="I21" s="2"/>
      <c r="J21" s="2"/>
    </row>
    <row r="22" spans="1:10">
      <c r="A22" s="2" t="s">
        <v>5</v>
      </c>
      <c r="B22" s="2" t="s">
        <v>28</v>
      </c>
      <c r="C22" s="2"/>
      <c r="D22" s="2"/>
      <c r="E22" s="2"/>
      <c r="F22" s="2"/>
      <c r="G22" s="2">
        <v>778.71</v>
      </c>
      <c r="H22" s="2">
        <v>490.92</v>
      </c>
      <c r="I22" s="8">
        <v>1939.52</v>
      </c>
      <c r="J22" s="2"/>
    </row>
    <row r="23" spans="1:10">
      <c r="A23" s="2" t="s">
        <v>7</v>
      </c>
      <c r="B23" s="2" t="s">
        <v>29</v>
      </c>
      <c r="C23" s="2"/>
      <c r="D23" s="2"/>
      <c r="E23" s="2"/>
      <c r="F23" s="2"/>
      <c r="G23" s="2">
        <v>324.45999999999998</v>
      </c>
      <c r="H23" s="2"/>
      <c r="I23" s="2">
        <v>510.75</v>
      </c>
      <c r="J23" s="2"/>
    </row>
    <row r="24" spans="1:10">
      <c r="A24" s="2"/>
      <c r="B24" s="2" t="s">
        <v>30</v>
      </c>
      <c r="C24" s="2"/>
      <c r="D24" s="2"/>
      <c r="E24" s="2"/>
      <c r="F24" s="2"/>
      <c r="G24" s="2"/>
      <c r="H24" s="2"/>
      <c r="I24" s="2"/>
      <c r="J24" s="2"/>
    </row>
    <row r="25" spans="1:10">
      <c r="A25" s="3" t="s">
        <v>11</v>
      </c>
      <c r="B25" s="3" t="s">
        <v>31</v>
      </c>
      <c r="C25" s="3"/>
      <c r="D25" s="3"/>
      <c r="E25" s="3"/>
      <c r="F25" s="2"/>
      <c r="G25" s="2"/>
      <c r="H25" s="2"/>
      <c r="I25" s="2"/>
      <c r="J25" s="2"/>
    </row>
    <row r="26" spans="1:10">
      <c r="A26" s="3"/>
      <c r="B26" s="3" t="s">
        <v>32</v>
      </c>
      <c r="C26" s="3"/>
      <c r="D26" s="3"/>
      <c r="E26" s="3"/>
      <c r="F26" s="2"/>
      <c r="G26" s="2">
        <f>SUM(G27+G28+G29+G30+G31+G32)</f>
        <v>1713.0700000000002</v>
      </c>
      <c r="H26" s="2">
        <f t="shared" ref="H26:I26" si="0">SUM(H27+H28+H29+H30+H31+H32)</f>
        <v>0</v>
      </c>
      <c r="I26" s="2">
        <f t="shared" si="0"/>
        <v>1552.25</v>
      </c>
      <c r="J26" s="2"/>
    </row>
    <row r="27" spans="1:10">
      <c r="A27" s="2" t="s">
        <v>33</v>
      </c>
      <c r="B27" s="2" t="s">
        <v>34</v>
      </c>
      <c r="C27" s="2"/>
      <c r="D27" s="2"/>
      <c r="E27" s="2"/>
      <c r="F27" s="2"/>
      <c r="G27" s="8">
        <v>181.7</v>
      </c>
      <c r="H27" s="2"/>
      <c r="I27" s="8">
        <v>168.64</v>
      </c>
      <c r="J27" s="2"/>
    </row>
    <row r="28" spans="1:10">
      <c r="A28" s="2" t="s">
        <v>35</v>
      </c>
      <c r="B28" s="2" t="s">
        <v>36</v>
      </c>
      <c r="C28" s="2"/>
      <c r="D28" s="2"/>
      <c r="E28" s="2"/>
      <c r="F28" s="2"/>
      <c r="G28" s="2"/>
      <c r="H28" s="2"/>
      <c r="I28" s="2"/>
      <c r="J28" s="2"/>
    </row>
    <row r="29" spans="1:10">
      <c r="A29" s="2" t="s">
        <v>37</v>
      </c>
      <c r="B29" s="2" t="s">
        <v>38</v>
      </c>
      <c r="C29" s="2"/>
      <c r="D29" s="2"/>
      <c r="E29" s="2"/>
      <c r="F29" s="2"/>
      <c r="G29" s="8">
        <v>181.7</v>
      </c>
      <c r="H29" s="2"/>
      <c r="I29" s="8">
        <v>90.85</v>
      </c>
      <c r="J29" s="2"/>
    </row>
    <row r="30" spans="1:10">
      <c r="A30" s="2" t="s">
        <v>39</v>
      </c>
      <c r="B30" s="2" t="s">
        <v>40</v>
      </c>
      <c r="C30" s="2"/>
      <c r="D30" s="2"/>
      <c r="E30" s="2"/>
      <c r="F30" s="2"/>
      <c r="G30" s="2">
        <v>1349.67</v>
      </c>
      <c r="H30" s="2"/>
      <c r="I30" s="8">
        <v>1292.76</v>
      </c>
      <c r="J30" s="2"/>
    </row>
    <row r="31" spans="1:10">
      <c r="A31" s="2" t="s">
        <v>41</v>
      </c>
      <c r="B31" s="2" t="s">
        <v>42</v>
      </c>
      <c r="C31" s="2"/>
      <c r="D31" s="2"/>
      <c r="E31" s="2"/>
      <c r="F31" s="2"/>
      <c r="G31" s="2"/>
      <c r="H31" s="2"/>
      <c r="I31" s="2"/>
      <c r="J31" s="2"/>
    </row>
    <row r="32" spans="1:10">
      <c r="A32" s="2" t="s">
        <v>43</v>
      </c>
      <c r="B32" s="2" t="s">
        <v>45</v>
      </c>
      <c r="C32" s="2"/>
      <c r="D32" s="2"/>
      <c r="E32" s="2"/>
      <c r="F32" s="2"/>
      <c r="G32" s="2"/>
      <c r="H32" s="2"/>
      <c r="I32" s="2"/>
      <c r="J32" s="2"/>
    </row>
    <row r="33" spans="1:10">
      <c r="A33" s="3" t="s">
        <v>13</v>
      </c>
      <c r="B33" s="3" t="s">
        <v>47</v>
      </c>
      <c r="C33" s="3"/>
      <c r="D33" s="3"/>
      <c r="E33" s="3"/>
      <c r="F33" s="2"/>
      <c r="G33" s="2">
        <v>1142.0999999999999</v>
      </c>
      <c r="H33" s="2"/>
      <c r="I33" s="2">
        <v>875.01</v>
      </c>
      <c r="J33" s="2"/>
    </row>
    <row r="34" spans="1:10">
      <c r="A34" s="3" t="s">
        <v>14</v>
      </c>
      <c r="B34" s="3" t="s">
        <v>48</v>
      </c>
      <c r="C34" s="3"/>
      <c r="D34" s="3"/>
      <c r="E34" s="3"/>
      <c r="F34" s="3"/>
      <c r="G34" s="8">
        <v>142.76</v>
      </c>
      <c r="H34" s="2"/>
      <c r="I34" s="2">
        <v>544.54</v>
      </c>
      <c r="J34" s="2"/>
    </row>
    <row r="35" spans="1:10">
      <c r="A35" s="3" t="s">
        <v>21</v>
      </c>
      <c r="B35" s="3" t="s">
        <v>49</v>
      </c>
      <c r="C35" s="3"/>
      <c r="D35" s="3"/>
      <c r="E35" s="3"/>
      <c r="F35" s="3" t="s">
        <v>142</v>
      </c>
      <c r="G35" s="8">
        <v>181.7</v>
      </c>
      <c r="H35" s="2"/>
      <c r="I35" s="8">
        <v>181.7</v>
      </c>
      <c r="J35" s="2"/>
    </row>
    <row r="36" spans="1:10">
      <c r="A36" s="3" t="s">
        <v>50</v>
      </c>
      <c r="B36" s="3" t="s">
        <v>51</v>
      </c>
      <c r="C36" s="3"/>
      <c r="D36" s="3"/>
      <c r="E36" s="3"/>
      <c r="F36" s="3"/>
      <c r="G36" s="2"/>
      <c r="H36" s="2"/>
      <c r="I36" s="2"/>
      <c r="J36" s="2"/>
    </row>
    <row r="37" spans="1:10">
      <c r="A37" s="2"/>
      <c r="B37" s="2"/>
      <c r="C37" s="2"/>
      <c r="D37" s="2"/>
      <c r="E37" s="2"/>
      <c r="F37" s="3" t="s">
        <v>143</v>
      </c>
      <c r="G37" s="2"/>
      <c r="H37" s="2"/>
      <c r="I37" s="8">
        <f>I14+G16-I18</f>
        <v>-3914.2599999999993</v>
      </c>
      <c r="J37" s="2"/>
    </row>
    <row r="38" spans="1:10">
      <c r="A38" s="3" t="s">
        <v>53</v>
      </c>
      <c r="B38" s="3" t="s">
        <v>54</v>
      </c>
      <c r="C38" s="3"/>
      <c r="D38" s="3"/>
      <c r="E38" s="3"/>
      <c r="F38" s="3"/>
      <c r="G38" s="2"/>
      <c r="H38" s="2"/>
      <c r="I38" s="2">
        <v>-145.41</v>
      </c>
      <c r="J38" s="2"/>
    </row>
    <row r="39" spans="1:10">
      <c r="A39" s="3" t="s">
        <v>159</v>
      </c>
      <c r="B39" s="2"/>
      <c r="C39" s="2"/>
      <c r="D39" s="2"/>
      <c r="E39" s="2"/>
      <c r="F39" s="3" t="s">
        <v>160</v>
      </c>
      <c r="G39" s="8">
        <v>778.8</v>
      </c>
      <c r="H39" s="2"/>
      <c r="I39" s="2">
        <v>761.98</v>
      </c>
    </row>
    <row r="42" spans="1:10">
      <c r="A42" s="1" t="s">
        <v>55</v>
      </c>
      <c r="F42" s="1" t="s">
        <v>146</v>
      </c>
      <c r="I42" s="1" t="s">
        <v>58</v>
      </c>
    </row>
    <row r="43" spans="1:10">
      <c r="A43" s="1" t="s">
        <v>56</v>
      </c>
      <c r="F43" s="1" t="s">
        <v>57</v>
      </c>
    </row>
    <row r="45" spans="1:10">
      <c r="A45" s="1" t="s">
        <v>147</v>
      </c>
      <c r="I45" s="1" t="s">
        <v>58</v>
      </c>
    </row>
    <row r="46" spans="1:10">
      <c r="A46" s="1" t="s">
        <v>56</v>
      </c>
      <c r="F46" s="1" t="s">
        <v>57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46"/>
  <sheetViews>
    <sheetView topLeftCell="A4" workbookViewId="0">
      <selection activeCell="F11" sqref="F11"/>
    </sheetView>
  </sheetViews>
  <sheetFormatPr defaultRowHeight="15"/>
  <cols>
    <col min="1" max="1" width="9.140625" style="1"/>
    <col min="2" max="2" width="0.140625" style="1" customWidth="1"/>
    <col min="3" max="3" width="9.140625" style="1" hidden="1" customWidth="1"/>
    <col min="4" max="4" width="0.140625" style="1" hidden="1" customWidth="1"/>
    <col min="5" max="5" width="14.7109375" style="1" hidden="1" customWidth="1"/>
    <col min="6" max="6" width="42" style="1" customWidth="1"/>
    <col min="7" max="7" width="15.140625" style="1" customWidth="1"/>
    <col min="8" max="8" width="9.140625" style="1" hidden="1" customWidth="1"/>
    <col min="9" max="9" width="15.5703125" style="1" customWidth="1"/>
    <col min="10" max="10" width="0.28515625" style="1" customWidth="1"/>
    <col min="11" max="16384" width="9.140625" style="1"/>
  </cols>
  <sheetData>
    <row r="1" spans="1:10" ht="15.75">
      <c r="A1" s="5" t="s">
        <v>164</v>
      </c>
    </row>
    <row r="2" spans="1:10">
      <c r="A2" s="1" t="s">
        <v>92</v>
      </c>
    </row>
    <row r="4" spans="1:10">
      <c r="A4" s="4" t="s">
        <v>1</v>
      </c>
    </row>
    <row r="6" spans="1:10">
      <c r="A6" s="1" t="s">
        <v>2</v>
      </c>
      <c r="B6" s="1" t="s">
        <v>3</v>
      </c>
      <c r="G6" s="1" t="s">
        <v>93</v>
      </c>
    </row>
    <row r="7" spans="1:10">
      <c r="A7" s="1" t="s">
        <v>5</v>
      </c>
      <c r="B7" s="1" t="s">
        <v>6</v>
      </c>
    </row>
    <row r="8" spans="1:10">
      <c r="A8" s="1" t="s">
        <v>7</v>
      </c>
      <c r="B8" s="1" t="s">
        <v>8</v>
      </c>
    </row>
    <row r="9" spans="1:10">
      <c r="A9" s="1" t="s">
        <v>9</v>
      </c>
      <c r="B9" s="1" t="s">
        <v>10</v>
      </c>
    </row>
    <row r="10" spans="1:10">
      <c r="A10" s="1" t="s">
        <v>11</v>
      </c>
      <c r="B10" s="1" t="s">
        <v>12</v>
      </c>
      <c r="G10" s="1" t="s">
        <v>176</v>
      </c>
    </row>
    <row r="12" spans="1:10">
      <c r="J12" s="2"/>
    </row>
    <row r="13" spans="1:10">
      <c r="A13" s="2" t="s">
        <v>15</v>
      </c>
      <c r="B13" s="2" t="s">
        <v>16</v>
      </c>
      <c r="C13" s="2"/>
      <c r="D13" s="2"/>
      <c r="E13" s="2"/>
      <c r="F13" s="2"/>
      <c r="G13" s="2" t="s">
        <v>17</v>
      </c>
      <c r="H13" s="2"/>
      <c r="I13" s="2" t="s">
        <v>18</v>
      </c>
      <c r="J13" s="2"/>
    </row>
    <row r="14" spans="1:10">
      <c r="A14" s="2"/>
      <c r="B14" s="2"/>
      <c r="C14" s="2"/>
      <c r="D14" s="2"/>
      <c r="E14" s="2"/>
      <c r="F14" s="3" t="s">
        <v>167</v>
      </c>
      <c r="G14" s="2"/>
      <c r="H14" s="2"/>
      <c r="I14" s="2">
        <v>-850.68</v>
      </c>
      <c r="J14" s="2"/>
    </row>
    <row r="15" spans="1:10">
      <c r="A15" s="3" t="s">
        <v>19</v>
      </c>
      <c r="B15" s="3" t="s">
        <v>20</v>
      </c>
      <c r="C15" s="2"/>
      <c r="D15" s="2"/>
      <c r="E15" s="2"/>
      <c r="F15" s="2"/>
      <c r="G15" s="8">
        <v>829.2</v>
      </c>
      <c r="H15" s="2" t="e">
        <f>SUM(H16+#REF!+#REF!+#REF!+#REF!)</f>
        <v>#REF!</v>
      </c>
      <c r="I15" s="8">
        <v>797.77</v>
      </c>
      <c r="J15" s="2"/>
    </row>
    <row r="16" spans="1:10">
      <c r="A16" s="2" t="s">
        <v>2</v>
      </c>
      <c r="B16" s="2" t="s">
        <v>12</v>
      </c>
      <c r="C16" s="2"/>
      <c r="D16" s="2"/>
      <c r="E16" s="2"/>
      <c r="F16" s="2"/>
      <c r="G16" s="8">
        <v>829.2</v>
      </c>
      <c r="H16" s="2"/>
      <c r="I16" s="8">
        <v>797.77</v>
      </c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3" t="s">
        <v>23</v>
      </c>
      <c r="B18" s="3" t="s">
        <v>24</v>
      </c>
      <c r="C18" s="2"/>
      <c r="D18" s="2"/>
      <c r="E18" s="2"/>
      <c r="F18" s="2"/>
      <c r="G18" s="8">
        <f>SUM(G19+G26+G33+G34+G35+G463)</f>
        <v>829.19999999999993</v>
      </c>
      <c r="H18" s="2">
        <f>SUM(H19+H26+H33+H34+H35+H463)</f>
        <v>490.92</v>
      </c>
      <c r="I18" s="2">
        <f>SUM(I19+I26+I33+I34+I35+I463)</f>
        <v>1312.9900000000002</v>
      </c>
      <c r="J18" s="2"/>
    </row>
    <row r="19" spans="1:10">
      <c r="A19" s="3" t="s">
        <v>2</v>
      </c>
      <c r="B19" s="3" t="s">
        <v>25</v>
      </c>
      <c r="C19" s="3"/>
      <c r="D19" s="3"/>
      <c r="E19" s="3"/>
      <c r="F19" s="3"/>
      <c r="G19" s="8">
        <f>SUM(G22+G24)</f>
        <v>213.6</v>
      </c>
      <c r="H19" s="2">
        <f t="shared" ref="H19:I19" si="0">SUM(H22+H24)</f>
        <v>490.92</v>
      </c>
      <c r="I19" s="2">
        <f t="shared" si="0"/>
        <v>796.03</v>
      </c>
      <c r="J19" s="2"/>
    </row>
    <row r="20" spans="1:10">
      <c r="A20" s="3"/>
      <c r="B20" s="3" t="s">
        <v>26</v>
      </c>
      <c r="C20" s="3"/>
      <c r="D20" s="3"/>
      <c r="E20" s="3"/>
      <c r="F20" s="3"/>
      <c r="G20" s="2"/>
      <c r="H20" s="2"/>
      <c r="I20" s="2"/>
      <c r="J20" s="2"/>
    </row>
    <row r="21" spans="1:10">
      <c r="A21" s="3"/>
      <c r="B21" s="3" t="s">
        <v>27</v>
      </c>
      <c r="C21" s="3"/>
      <c r="D21" s="3"/>
      <c r="E21" s="3"/>
      <c r="F21" s="3"/>
      <c r="G21" s="2"/>
      <c r="H21" s="2"/>
      <c r="I21" s="2"/>
      <c r="J21" s="2"/>
    </row>
    <row r="22" spans="1:10">
      <c r="A22" s="2" t="s">
        <v>5</v>
      </c>
      <c r="B22" s="2" t="s">
        <v>28</v>
      </c>
      <c r="C22" s="2"/>
      <c r="D22" s="2"/>
      <c r="E22" s="2"/>
      <c r="F22" s="2"/>
      <c r="G22" s="2">
        <v>150.78</v>
      </c>
      <c r="H22" s="2">
        <v>490.92</v>
      </c>
      <c r="I22" s="2">
        <v>439.41</v>
      </c>
      <c r="J22" s="2"/>
    </row>
    <row r="23" spans="1:10">
      <c r="A23" s="2" t="s">
        <v>7</v>
      </c>
      <c r="B23" s="2" t="s">
        <v>29</v>
      </c>
      <c r="C23" s="2"/>
      <c r="D23" s="2"/>
      <c r="E23" s="2"/>
      <c r="F23" s="2"/>
      <c r="G23" s="2"/>
      <c r="H23" s="2"/>
      <c r="I23" s="2"/>
      <c r="J23" s="2"/>
    </row>
    <row r="24" spans="1:10">
      <c r="A24" s="2"/>
      <c r="B24" s="2" t="s">
        <v>30</v>
      </c>
      <c r="C24" s="2"/>
      <c r="D24" s="2"/>
      <c r="E24" s="2"/>
      <c r="F24" s="2"/>
      <c r="G24" s="2">
        <v>62.82</v>
      </c>
      <c r="H24" s="2"/>
      <c r="I24" s="8">
        <v>356.62</v>
      </c>
      <c r="J24" s="2"/>
    </row>
    <row r="25" spans="1:10">
      <c r="A25" s="3" t="s">
        <v>11</v>
      </c>
      <c r="B25" s="3" t="s">
        <v>31</v>
      </c>
      <c r="C25" s="3"/>
      <c r="D25" s="3"/>
      <c r="E25" s="3"/>
      <c r="F25" s="2"/>
      <c r="G25" s="2"/>
      <c r="H25" s="2"/>
      <c r="I25" s="2"/>
      <c r="J25" s="2"/>
    </row>
    <row r="26" spans="1:10">
      <c r="A26" s="3"/>
      <c r="B26" s="3" t="s">
        <v>32</v>
      </c>
      <c r="C26" s="3"/>
      <c r="D26" s="3"/>
      <c r="E26" s="3"/>
      <c r="F26" s="2"/>
      <c r="G26" s="2">
        <f>SUM(G27+G29+G30)</f>
        <v>331.64</v>
      </c>
      <c r="H26" s="2">
        <f t="shared" ref="H26" si="1">SUM(H27+H29+H30)</f>
        <v>0</v>
      </c>
      <c r="I26" s="2">
        <f>I27+I29+I30</f>
        <v>206.92000000000002</v>
      </c>
      <c r="J26" s="2"/>
    </row>
    <row r="27" spans="1:10">
      <c r="A27" s="2" t="s">
        <v>33</v>
      </c>
      <c r="B27" s="2" t="s">
        <v>34</v>
      </c>
      <c r="C27" s="2"/>
      <c r="D27" s="2"/>
      <c r="E27" s="2"/>
      <c r="F27" s="2"/>
      <c r="G27" s="2">
        <v>35.18</v>
      </c>
      <c r="H27" s="2"/>
      <c r="I27" s="2">
        <v>17.59</v>
      </c>
      <c r="J27" s="2"/>
    </row>
    <row r="28" spans="1:10">
      <c r="A28" s="2" t="s">
        <v>35</v>
      </c>
      <c r="B28" s="2" t="s">
        <v>36</v>
      </c>
      <c r="C28" s="2"/>
      <c r="D28" s="2"/>
      <c r="E28" s="2"/>
      <c r="F28" s="2"/>
      <c r="G28" s="2"/>
      <c r="H28" s="2"/>
      <c r="I28" s="2"/>
      <c r="J28" s="2"/>
    </row>
    <row r="29" spans="1:10">
      <c r="A29" s="2" t="s">
        <v>37</v>
      </c>
      <c r="B29" s="2" t="s">
        <v>38</v>
      </c>
      <c r="C29" s="2"/>
      <c r="D29" s="2"/>
      <c r="E29" s="2"/>
      <c r="F29" s="2"/>
      <c r="G29" s="2">
        <v>35.18</v>
      </c>
      <c r="H29" s="2"/>
      <c r="I29" s="2">
        <v>24.06</v>
      </c>
      <c r="J29" s="2"/>
    </row>
    <row r="30" spans="1:10">
      <c r="A30" s="2" t="s">
        <v>39</v>
      </c>
      <c r="B30" s="2" t="s">
        <v>40</v>
      </c>
      <c r="C30" s="2"/>
      <c r="D30" s="2"/>
      <c r="E30" s="2"/>
      <c r="F30" s="2"/>
      <c r="G30" s="2">
        <v>261.27999999999997</v>
      </c>
      <c r="H30" s="2"/>
      <c r="I30" s="2">
        <v>165.27</v>
      </c>
      <c r="J30" s="2"/>
    </row>
    <row r="31" spans="1:10">
      <c r="A31" s="2" t="s">
        <v>41</v>
      </c>
      <c r="B31" s="2" t="s">
        <v>42</v>
      </c>
      <c r="C31" s="2"/>
      <c r="D31" s="2"/>
      <c r="E31" s="2"/>
      <c r="F31" s="2"/>
      <c r="G31" s="2"/>
      <c r="H31" s="2"/>
      <c r="I31" s="2"/>
      <c r="J31" s="2"/>
    </row>
    <row r="32" spans="1:10">
      <c r="A32" s="2" t="s">
        <v>43</v>
      </c>
      <c r="B32" s="2" t="s">
        <v>45</v>
      </c>
      <c r="C32" s="2"/>
      <c r="D32" s="2"/>
      <c r="E32" s="2"/>
      <c r="F32" s="2"/>
      <c r="G32" s="2"/>
      <c r="H32" s="2"/>
      <c r="I32" s="2"/>
      <c r="J32" s="2"/>
    </row>
    <row r="33" spans="1:10">
      <c r="A33" s="3" t="s">
        <v>13</v>
      </c>
      <c r="B33" s="3" t="s">
        <v>47</v>
      </c>
      <c r="C33" s="3"/>
      <c r="D33" s="3"/>
      <c r="E33" s="3"/>
      <c r="F33" s="2"/>
      <c r="G33" s="8">
        <v>221.14</v>
      </c>
      <c r="H33" s="2"/>
      <c r="I33" s="8">
        <v>169.43</v>
      </c>
      <c r="J33" s="2"/>
    </row>
    <row r="34" spans="1:10">
      <c r="A34" s="3" t="s">
        <v>14</v>
      </c>
      <c r="B34" s="3" t="s">
        <v>48</v>
      </c>
      <c r="C34" s="3"/>
      <c r="D34" s="3"/>
      <c r="E34" s="3"/>
      <c r="F34" s="3"/>
      <c r="G34" s="8">
        <v>27.64</v>
      </c>
      <c r="H34" s="2"/>
      <c r="I34" s="2">
        <v>105.43</v>
      </c>
      <c r="J34" s="2"/>
    </row>
    <row r="35" spans="1:10">
      <c r="A35" s="3" t="s">
        <v>21</v>
      </c>
      <c r="B35" s="3" t="s">
        <v>49</v>
      </c>
      <c r="C35" s="3"/>
      <c r="D35" s="3"/>
      <c r="E35" s="3"/>
      <c r="F35" s="3" t="s">
        <v>142</v>
      </c>
      <c r="G35" s="2">
        <v>35.18</v>
      </c>
      <c r="H35" s="2"/>
      <c r="I35" s="2">
        <v>35.18</v>
      </c>
      <c r="J35" s="2"/>
    </row>
    <row r="36" spans="1:10">
      <c r="A36" s="3" t="s">
        <v>50</v>
      </c>
      <c r="B36" s="3" t="s">
        <v>51</v>
      </c>
      <c r="C36" s="3"/>
      <c r="D36" s="3"/>
      <c r="E36" s="3"/>
      <c r="F36" s="3"/>
      <c r="G36" s="2"/>
      <c r="H36" s="2"/>
      <c r="I36" s="2"/>
      <c r="J36" s="2"/>
    </row>
    <row r="37" spans="1:10">
      <c r="A37" s="2"/>
      <c r="B37" s="2"/>
      <c r="C37" s="2"/>
      <c r="D37" s="2"/>
      <c r="E37" s="2"/>
      <c r="F37" s="3" t="s">
        <v>143</v>
      </c>
      <c r="G37" s="2"/>
      <c r="H37" s="2"/>
      <c r="I37" s="8">
        <f>I14+G16-I18</f>
        <v>-1334.4700000000003</v>
      </c>
      <c r="J37" s="2"/>
    </row>
    <row r="38" spans="1:10">
      <c r="A38" s="3" t="s">
        <v>53</v>
      </c>
      <c r="B38" s="3" t="s">
        <v>54</v>
      </c>
      <c r="C38" s="3"/>
      <c r="D38" s="3"/>
      <c r="E38" s="3"/>
      <c r="F38" s="3"/>
      <c r="G38" s="2"/>
      <c r="H38" s="2"/>
      <c r="I38" s="2">
        <v>0</v>
      </c>
      <c r="J38" s="2"/>
    </row>
    <row r="39" spans="1:10">
      <c r="A39" s="2" t="s">
        <v>159</v>
      </c>
      <c r="B39" s="2"/>
      <c r="C39" s="2"/>
      <c r="D39" s="2"/>
      <c r="E39" s="2"/>
      <c r="F39" s="2" t="s">
        <v>160</v>
      </c>
      <c r="G39" s="2">
        <v>150.84</v>
      </c>
      <c r="H39" s="2"/>
      <c r="I39" s="2">
        <v>147.12</v>
      </c>
    </row>
    <row r="42" spans="1:10">
      <c r="A42" s="1" t="s">
        <v>55</v>
      </c>
      <c r="F42" s="1" t="s">
        <v>148</v>
      </c>
      <c r="I42" s="1" t="s">
        <v>58</v>
      </c>
    </row>
    <row r="43" spans="1:10">
      <c r="A43" s="1" t="s">
        <v>56</v>
      </c>
      <c r="F43" s="1" t="s">
        <v>57</v>
      </c>
    </row>
    <row r="45" spans="1:10">
      <c r="A45" s="1" t="s">
        <v>147</v>
      </c>
      <c r="I45" s="1" t="s">
        <v>58</v>
      </c>
    </row>
    <row r="46" spans="1:10">
      <c r="A46" s="1" t="s">
        <v>56</v>
      </c>
      <c r="F46" s="1" t="s">
        <v>57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45"/>
  <sheetViews>
    <sheetView topLeftCell="A2" workbookViewId="0">
      <selection activeCell="G10" sqref="G10"/>
    </sheetView>
  </sheetViews>
  <sheetFormatPr defaultRowHeight="15"/>
  <cols>
    <col min="1" max="1" width="9.140625" style="1"/>
    <col min="2" max="2" width="0.140625" style="1" customWidth="1"/>
    <col min="3" max="3" width="9.140625" style="1" hidden="1" customWidth="1"/>
    <col min="4" max="4" width="0.140625" style="1" hidden="1" customWidth="1"/>
    <col min="5" max="5" width="14.7109375" style="1" hidden="1" customWidth="1"/>
    <col min="6" max="6" width="42" style="1" customWidth="1"/>
    <col min="7" max="7" width="15.140625" style="1" customWidth="1"/>
    <col min="8" max="8" width="9.140625" style="1" hidden="1" customWidth="1"/>
    <col min="9" max="9" width="15.5703125" style="1" customWidth="1"/>
    <col min="10" max="10" width="0.28515625" style="1" customWidth="1"/>
    <col min="11" max="16384" width="9.140625" style="1"/>
  </cols>
  <sheetData>
    <row r="1" spans="1:10" ht="15.75">
      <c r="A1" s="5" t="s">
        <v>164</v>
      </c>
    </row>
    <row r="2" spans="1:10">
      <c r="A2" s="1" t="s">
        <v>94</v>
      </c>
    </row>
    <row r="4" spans="1:10">
      <c r="A4" s="4" t="s">
        <v>1</v>
      </c>
    </row>
    <row r="6" spans="1:10">
      <c r="A6" s="1" t="s">
        <v>2</v>
      </c>
      <c r="B6" s="1" t="s">
        <v>3</v>
      </c>
      <c r="G6" s="1" t="s">
        <v>95</v>
      </c>
    </row>
    <row r="7" spans="1:10">
      <c r="A7" s="1" t="s">
        <v>5</v>
      </c>
      <c r="B7" s="1" t="s">
        <v>6</v>
      </c>
    </row>
    <row r="8" spans="1:10">
      <c r="A8" s="1" t="s">
        <v>7</v>
      </c>
      <c r="B8" s="1" t="s">
        <v>8</v>
      </c>
    </row>
    <row r="9" spans="1:10">
      <c r="A9" s="1" t="s">
        <v>9</v>
      </c>
      <c r="B9" s="1" t="s">
        <v>10</v>
      </c>
    </row>
    <row r="10" spans="1:10">
      <c r="A10" s="1" t="s">
        <v>11</v>
      </c>
      <c r="B10" s="1" t="s">
        <v>12</v>
      </c>
      <c r="G10" s="1" t="s">
        <v>173</v>
      </c>
    </row>
    <row r="12" spans="1:10">
      <c r="J12" s="2"/>
    </row>
    <row r="13" spans="1:10">
      <c r="A13" s="2" t="s">
        <v>15</v>
      </c>
      <c r="B13" s="2" t="s">
        <v>16</v>
      </c>
      <c r="C13" s="2"/>
      <c r="D13" s="2"/>
      <c r="E13" s="2"/>
      <c r="F13" s="2"/>
      <c r="G13" s="2" t="s">
        <v>17</v>
      </c>
      <c r="H13" s="2"/>
      <c r="I13" s="2" t="s">
        <v>18</v>
      </c>
      <c r="J13" s="2"/>
    </row>
    <row r="14" spans="1:10">
      <c r="A14" s="2"/>
      <c r="B14" s="2"/>
      <c r="C14" s="2"/>
      <c r="D14" s="2"/>
      <c r="E14" s="2"/>
      <c r="F14" s="3" t="s">
        <v>167</v>
      </c>
      <c r="G14" s="2"/>
      <c r="H14" s="2"/>
      <c r="I14" s="2">
        <v>467.3</v>
      </c>
      <c r="J14" s="2"/>
    </row>
    <row r="15" spans="1:10">
      <c r="A15" s="3" t="s">
        <v>19</v>
      </c>
      <c r="B15" s="3" t="s">
        <v>20</v>
      </c>
      <c r="C15" s="2"/>
      <c r="D15" s="2"/>
      <c r="E15" s="2"/>
      <c r="F15" s="2"/>
      <c r="G15" s="2">
        <v>415.56</v>
      </c>
      <c r="H15" s="2" t="e">
        <f>SUM(H16+#REF!+#REF!+#REF!+#REF!)</f>
        <v>#REF!</v>
      </c>
      <c r="I15" s="2">
        <v>400.16</v>
      </c>
      <c r="J15" s="2"/>
    </row>
    <row r="16" spans="1:10">
      <c r="A16" s="2" t="s">
        <v>2</v>
      </c>
      <c r="B16" s="2" t="s">
        <v>12</v>
      </c>
      <c r="C16" s="2"/>
      <c r="D16" s="2"/>
      <c r="E16" s="2"/>
      <c r="F16" s="2"/>
      <c r="G16" s="2">
        <v>415.56</v>
      </c>
      <c r="H16" s="2"/>
      <c r="I16" s="2">
        <v>400.16</v>
      </c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3" t="s">
        <v>23</v>
      </c>
      <c r="B18" s="3" t="s">
        <v>24</v>
      </c>
      <c r="C18" s="2"/>
      <c r="D18" s="2"/>
      <c r="E18" s="2"/>
      <c r="F18" s="2"/>
      <c r="G18" s="8">
        <f>SUM(G19+G26+G33+G34+G35)</f>
        <v>415.55999999999995</v>
      </c>
      <c r="H18" s="2" t="e">
        <f>SUM(H19+H26+H33+H34+H35+H36)</f>
        <v>#REF!</v>
      </c>
      <c r="I18" s="2">
        <f>SUM(I19+I26+I33+I34+I35+I36)</f>
        <v>326.45999999999998</v>
      </c>
      <c r="J18" s="2"/>
    </row>
    <row r="19" spans="1:10">
      <c r="A19" s="3" t="s">
        <v>2</v>
      </c>
      <c r="B19" s="3" t="s">
        <v>25</v>
      </c>
      <c r="C19" s="3"/>
      <c r="D19" s="3"/>
      <c r="E19" s="3"/>
      <c r="F19" s="3"/>
      <c r="G19" s="2">
        <f>SUM(G22+G23)</f>
        <v>41.55</v>
      </c>
      <c r="H19" s="2">
        <f t="shared" ref="H19:I19" si="0">SUM(H22+H23)</f>
        <v>490.92</v>
      </c>
      <c r="I19" s="8">
        <f t="shared" si="0"/>
        <v>60.63</v>
      </c>
      <c r="J19" s="2"/>
    </row>
    <row r="20" spans="1:10">
      <c r="A20" s="3"/>
      <c r="B20" s="3" t="s">
        <v>26</v>
      </c>
      <c r="C20" s="3"/>
      <c r="D20" s="3"/>
      <c r="E20" s="3"/>
      <c r="F20" s="3"/>
      <c r="G20" s="2"/>
      <c r="H20" s="2"/>
      <c r="I20" s="8"/>
      <c r="J20" s="2"/>
    </row>
    <row r="21" spans="1:10">
      <c r="A21" s="3"/>
      <c r="B21" s="3" t="s">
        <v>27</v>
      </c>
      <c r="C21" s="3"/>
      <c r="D21" s="3"/>
      <c r="E21" s="3"/>
      <c r="F21" s="3"/>
      <c r="G21" s="2"/>
      <c r="H21" s="2"/>
      <c r="I21" s="8"/>
      <c r="J21" s="2"/>
    </row>
    <row r="22" spans="1:10">
      <c r="A22" s="2" t="s">
        <v>5</v>
      </c>
      <c r="B22" s="2" t="s">
        <v>28</v>
      </c>
      <c r="C22" s="2"/>
      <c r="D22" s="2"/>
      <c r="E22" s="2"/>
      <c r="F22" s="2"/>
      <c r="G22" s="2"/>
      <c r="H22" s="2">
        <v>490.92</v>
      </c>
      <c r="I22" s="8"/>
      <c r="J22" s="2"/>
    </row>
    <row r="23" spans="1:10">
      <c r="A23" s="2" t="s">
        <v>7</v>
      </c>
      <c r="B23" s="2" t="s">
        <v>29</v>
      </c>
      <c r="C23" s="2"/>
      <c r="D23" s="2"/>
      <c r="E23" s="2"/>
      <c r="F23" s="2"/>
      <c r="G23" s="2">
        <v>41.55</v>
      </c>
      <c r="H23" s="2"/>
      <c r="I23" s="8">
        <v>60.63</v>
      </c>
      <c r="J23" s="2"/>
    </row>
    <row r="24" spans="1:10">
      <c r="A24" s="2"/>
      <c r="B24" s="2" t="s">
        <v>30</v>
      </c>
      <c r="C24" s="2"/>
      <c r="D24" s="2"/>
      <c r="E24" s="2"/>
      <c r="F24" s="2"/>
      <c r="G24" s="2"/>
      <c r="H24" s="2"/>
      <c r="I24" s="2"/>
      <c r="J24" s="2"/>
    </row>
    <row r="25" spans="1:10">
      <c r="A25" s="3" t="s">
        <v>11</v>
      </c>
      <c r="B25" s="3" t="s">
        <v>31</v>
      </c>
      <c r="C25" s="3"/>
      <c r="D25" s="3"/>
      <c r="E25" s="3"/>
      <c r="F25" s="2"/>
      <c r="G25" s="2"/>
      <c r="H25" s="2"/>
      <c r="I25" s="2"/>
      <c r="J25" s="2"/>
    </row>
    <row r="26" spans="1:10">
      <c r="A26" s="3"/>
      <c r="B26" s="3" t="s">
        <v>32</v>
      </c>
      <c r="C26" s="3"/>
      <c r="D26" s="3"/>
      <c r="E26" s="3"/>
      <c r="F26" s="2"/>
      <c r="G26" s="2">
        <f>SUM(G27+G28+G29+G30+G31+G32)</f>
        <v>186.20999999999998</v>
      </c>
      <c r="H26" s="2" t="e">
        <f>SUM(H27+H28+H29+H30+H31+#REF!+H32+#REF!+#REF!)</f>
        <v>#REF!</v>
      </c>
      <c r="I26" s="2">
        <f>SUM(I27+I28+I29+I30+I31+I32)</f>
        <v>60.78</v>
      </c>
      <c r="J26" s="2"/>
    </row>
    <row r="27" spans="1:10">
      <c r="A27" s="2" t="s">
        <v>33</v>
      </c>
      <c r="B27" s="2" t="s">
        <v>34</v>
      </c>
      <c r="C27" s="2"/>
      <c r="D27" s="2"/>
      <c r="E27" s="2"/>
      <c r="F27" s="2"/>
      <c r="G27" s="8">
        <v>23.27</v>
      </c>
      <c r="H27" s="2"/>
      <c r="I27" s="2">
        <v>11.64</v>
      </c>
      <c r="J27" s="2"/>
    </row>
    <row r="28" spans="1:10">
      <c r="A28" s="2" t="s">
        <v>35</v>
      </c>
      <c r="B28" s="2" t="s">
        <v>36</v>
      </c>
      <c r="C28" s="2"/>
      <c r="D28" s="2"/>
      <c r="E28" s="2"/>
      <c r="F28" s="2"/>
      <c r="G28" s="2"/>
      <c r="H28" s="2"/>
      <c r="I28" s="2"/>
      <c r="J28" s="2"/>
    </row>
    <row r="29" spans="1:10">
      <c r="A29" s="2" t="s">
        <v>37</v>
      </c>
      <c r="B29" s="2" t="s">
        <v>38</v>
      </c>
      <c r="C29" s="2"/>
      <c r="D29" s="2"/>
      <c r="E29" s="2"/>
      <c r="F29" s="2"/>
      <c r="G29" s="8">
        <v>23.27</v>
      </c>
      <c r="H29" s="2"/>
      <c r="I29" s="2">
        <v>11.64</v>
      </c>
      <c r="J29" s="2"/>
    </row>
    <row r="30" spans="1:10">
      <c r="A30" s="2" t="s">
        <v>39</v>
      </c>
      <c r="B30" s="2" t="s">
        <v>40</v>
      </c>
      <c r="C30" s="2"/>
      <c r="D30" s="2"/>
      <c r="E30" s="2"/>
      <c r="F30" s="2"/>
      <c r="G30" s="2">
        <v>139.66999999999999</v>
      </c>
      <c r="H30" s="2"/>
      <c r="I30" s="2">
        <v>37.5</v>
      </c>
      <c r="J30" s="2"/>
    </row>
    <row r="31" spans="1:10">
      <c r="A31" s="2" t="s">
        <v>41</v>
      </c>
      <c r="B31" s="2" t="s">
        <v>42</v>
      </c>
      <c r="C31" s="2"/>
      <c r="D31" s="2"/>
      <c r="E31" s="2"/>
      <c r="F31" s="2"/>
      <c r="G31" s="2"/>
      <c r="H31" s="2"/>
      <c r="I31" s="2"/>
      <c r="J31" s="2"/>
    </row>
    <row r="32" spans="1:10">
      <c r="A32" s="2" t="s">
        <v>43</v>
      </c>
      <c r="B32" s="2" t="s">
        <v>45</v>
      </c>
      <c r="C32" s="2"/>
      <c r="D32" s="2"/>
      <c r="E32" s="2"/>
      <c r="F32" s="2"/>
      <c r="G32" s="2"/>
      <c r="H32" s="2"/>
      <c r="I32" s="2"/>
      <c r="J32" s="2"/>
    </row>
    <row r="33" spans="1:10">
      <c r="A33" s="3" t="s">
        <v>13</v>
      </c>
      <c r="B33" s="3" t="s">
        <v>47</v>
      </c>
      <c r="C33" s="3"/>
      <c r="D33" s="3"/>
      <c r="E33" s="3"/>
      <c r="F33" s="2"/>
      <c r="G33" s="2">
        <v>146.25</v>
      </c>
      <c r="H33" s="2"/>
      <c r="I33" s="2">
        <v>112.04</v>
      </c>
      <c r="J33" s="2"/>
    </row>
    <row r="34" spans="1:10">
      <c r="A34" s="3" t="s">
        <v>14</v>
      </c>
      <c r="B34" s="3" t="s">
        <v>48</v>
      </c>
      <c r="C34" s="3"/>
      <c r="D34" s="3"/>
      <c r="E34" s="3"/>
      <c r="F34" s="3"/>
      <c r="G34" s="8">
        <v>18.28</v>
      </c>
      <c r="H34" s="2"/>
      <c r="I34" s="2">
        <v>69.739999999999995</v>
      </c>
      <c r="J34" s="2"/>
    </row>
    <row r="35" spans="1:10">
      <c r="A35" s="3" t="s">
        <v>21</v>
      </c>
      <c r="B35" s="3" t="s">
        <v>49</v>
      </c>
      <c r="C35" s="3"/>
      <c r="D35" s="3"/>
      <c r="E35" s="3"/>
      <c r="F35" s="3" t="s">
        <v>142</v>
      </c>
      <c r="G35" s="8">
        <v>23.27</v>
      </c>
      <c r="H35" s="2"/>
      <c r="I35" s="2">
        <v>23.27</v>
      </c>
      <c r="J35" s="2"/>
    </row>
    <row r="36" spans="1:10">
      <c r="A36" s="3" t="s">
        <v>50</v>
      </c>
      <c r="B36" s="3" t="s">
        <v>51</v>
      </c>
      <c r="C36" s="3"/>
      <c r="D36" s="3"/>
      <c r="E36" s="3"/>
      <c r="F36" s="3"/>
      <c r="G36" s="2"/>
      <c r="H36" s="2"/>
      <c r="I36" s="2"/>
      <c r="J36" s="2"/>
    </row>
    <row r="37" spans="1:10">
      <c r="A37" s="2"/>
      <c r="B37" s="2"/>
      <c r="C37" s="2"/>
      <c r="D37" s="2"/>
      <c r="E37" s="2"/>
      <c r="F37" s="3" t="s">
        <v>143</v>
      </c>
      <c r="G37" s="2"/>
      <c r="H37" s="2"/>
      <c r="I37" s="8">
        <f>I14+G16-I18</f>
        <v>556.40000000000009</v>
      </c>
      <c r="J37" s="2"/>
    </row>
    <row r="38" spans="1:10">
      <c r="A38" s="3" t="s">
        <v>53</v>
      </c>
      <c r="B38" s="3" t="s">
        <v>54</v>
      </c>
      <c r="C38" s="3"/>
      <c r="D38" s="3"/>
      <c r="E38" s="3"/>
      <c r="F38" s="3"/>
      <c r="G38" s="2"/>
      <c r="H38" s="2"/>
      <c r="I38" s="2">
        <v>-58.53</v>
      </c>
      <c r="J38" s="2"/>
    </row>
    <row r="39" spans="1:10">
      <c r="A39" s="3" t="s">
        <v>159</v>
      </c>
      <c r="B39" s="2"/>
      <c r="C39" s="2"/>
      <c r="D39" s="2"/>
      <c r="E39" s="2"/>
      <c r="F39" s="3" t="s">
        <v>160</v>
      </c>
      <c r="G39" s="2">
        <v>149.52000000000001</v>
      </c>
      <c r="H39" s="2"/>
      <c r="I39" s="8">
        <v>148.47</v>
      </c>
    </row>
    <row r="40" spans="1:10">
      <c r="A40" s="10"/>
    </row>
    <row r="41" spans="1:10">
      <c r="A41" s="1" t="s">
        <v>55</v>
      </c>
      <c r="F41" s="1" t="s">
        <v>148</v>
      </c>
      <c r="I41" s="1" t="s">
        <v>58</v>
      </c>
    </row>
    <row r="42" spans="1:10">
      <c r="A42" s="1" t="s">
        <v>56</v>
      </c>
      <c r="F42" s="1" t="s">
        <v>57</v>
      </c>
    </row>
    <row r="44" spans="1:10">
      <c r="A44" s="1" t="s">
        <v>147</v>
      </c>
      <c r="I44" s="1" t="s">
        <v>58</v>
      </c>
    </row>
    <row r="45" spans="1:10">
      <c r="A45" s="1" t="s">
        <v>56</v>
      </c>
      <c r="F45" s="1" t="s">
        <v>57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45"/>
  <sheetViews>
    <sheetView workbookViewId="0">
      <selection activeCell="I11" sqref="I11"/>
    </sheetView>
  </sheetViews>
  <sheetFormatPr defaultRowHeight="15"/>
  <cols>
    <col min="1" max="1" width="9.140625" style="1"/>
    <col min="2" max="2" width="0.140625" style="1" customWidth="1"/>
    <col min="3" max="3" width="9.140625" style="1" hidden="1" customWidth="1"/>
    <col min="4" max="4" width="0.140625" style="1" hidden="1" customWidth="1"/>
    <col min="5" max="5" width="14.7109375" style="1" hidden="1" customWidth="1"/>
    <col min="6" max="6" width="42" style="1" customWidth="1"/>
    <col min="7" max="7" width="15.140625" style="1" customWidth="1"/>
    <col min="8" max="8" width="9.140625" style="1" hidden="1" customWidth="1"/>
    <col min="9" max="9" width="15.5703125" style="1" customWidth="1"/>
    <col min="10" max="10" width="0.28515625" style="1" customWidth="1"/>
    <col min="11" max="16384" width="9.140625" style="1"/>
  </cols>
  <sheetData>
    <row r="1" spans="1:10" ht="15.75">
      <c r="A1" s="5" t="s">
        <v>164</v>
      </c>
    </row>
    <row r="2" spans="1:10">
      <c r="A2" s="1" t="s">
        <v>96</v>
      </c>
    </row>
    <row r="4" spans="1:10">
      <c r="A4" s="4" t="s">
        <v>1</v>
      </c>
    </row>
    <row r="6" spans="1:10">
      <c r="A6" s="1" t="s">
        <v>2</v>
      </c>
      <c r="B6" s="1" t="s">
        <v>3</v>
      </c>
      <c r="G6" s="1" t="s">
        <v>177</v>
      </c>
    </row>
    <row r="7" spans="1:10">
      <c r="A7" s="1" t="s">
        <v>5</v>
      </c>
      <c r="B7" s="1" t="s">
        <v>6</v>
      </c>
    </row>
    <row r="8" spans="1:10">
      <c r="A8" s="1" t="s">
        <v>7</v>
      </c>
      <c r="B8" s="1" t="s">
        <v>8</v>
      </c>
    </row>
    <row r="9" spans="1:10">
      <c r="A9" s="1" t="s">
        <v>9</v>
      </c>
      <c r="B9" s="1" t="s">
        <v>10</v>
      </c>
    </row>
    <row r="10" spans="1:10">
      <c r="A10" s="1" t="s">
        <v>11</v>
      </c>
      <c r="B10" s="1" t="s">
        <v>12</v>
      </c>
      <c r="G10" s="1" t="s">
        <v>171</v>
      </c>
    </row>
    <row r="12" spans="1:10">
      <c r="J12" s="2"/>
    </row>
    <row r="13" spans="1:10">
      <c r="A13" s="2" t="s">
        <v>15</v>
      </c>
      <c r="B13" s="2" t="s">
        <v>16</v>
      </c>
      <c r="C13" s="2"/>
      <c r="D13" s="2"/>
      <c r="E13" s="2"/>
      <c r="F13" s="2"/>
      <c r="G13" s="2" t="s">
        <v>17</v>
      </c>
      <c r="H13" s="2"/>
      <c r="I13" s="2" t="s">
        <v>18</v>
      </c>
      <c r="J13" s="2"/>
    </row>
    <row r="14" spans="1:10">
      <c r="A14" s="2"/>
      <c r="B14" s="2"/>
      <c r="C14" s="2"/>
      <c r="D14" s="2"/>
      <c r="E14" s="2"/>
      <c r="F14" s="3" t="s">
        <v>167</v>
      </c>
      <c r="G14" s="2"/>
      <c r="H14" s="2"/>
      <c r="I14" s="2">
        <v>-330.14</v>
      </c>
      <c r="J14" s="2"/>
    </row>
    <row r="15" spans="1:10">
      <c r="A15" s="3" t="s">
        <v>19</v>
      </c>
      <c r="B15" s="3" t="s">
        <v>20</v>
      </c>
      <c r="C15" s="2"/>
      <c r="D15" s="2"/>
      <c r="E15" s="2"/>
      <c r="F15" s="2"/>
      <c r="G15" s="8">
        <v>1018</v>
      </c>
      <c r="H15" s="2" t="e">
        <f>SUM(H16+#REF!+#REF!+#REF!+#REF!)</f>
        <v>#REF!</v>
      </c>
      <c r="I15" s="2">
        <v>962.64</v>
      </c>
      <c r="J15" s="2"/>
    </row>
    <row r="16" spans="1:10">
      <c r="A16" s="2" t="s">
        <v>2</v>
      </c>
      <c r="B16" s="2" t="s">
        <v>12</v>
      </c>
      <c r="C16" s="2"/>
      <c r="D16" s="2"/>
      <c r="E16" s="2"/>
      <c r="F16" s="2"/>
      <c r="G16" s="8">
        <v>1018</v>
      </c>
      <c r="H16" s="2"/>
      <c r="I16" s="2">
        <v>962.64</v>
      </c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3" t="s">
        <v>23</v>
      </c>
      <c r="B18" s="3" t="s">
        <v>24</v>
      </c>
      <c r="C18" s="2"/>
      <c r="D18" s="2"/>
      <c r="E18" s="2"/>
      <c r="F18" s="2"/>
      <c r="G18" s="8">
        <f>SUM(G19+G26+G33+G34+G35+G462)</f>
        <v>1018.0000000000001</v>
      </c>
      <c r="H18" s="2">
        <f>SUM(H19+H26+H33+H34+H35+H36)</f>
        <v>0</v>
      </c>
      <c r="I18" s="8">
        <f>SUM(I19+I26+I33+I34+I35+I36)</f>
        <v>1026.29</v>
      </c>
      <c r="J18" s="2"/>
    </row>
    <row r="19" spans="1:10">
      <c r="A19" s="3" t="s">
        <v>2</v>
      </c>
      <c r="B19" s="3" t="s">
        <v>25</v>
      </c>
      <c r="C19" s="3"/>
      <c r="D19" s="3"/>
      <c r="E19" s="3"/>
      <c r="F19" s="3"/>
      <c r="G19" s="2">
        <f>SUM(G22+G23)</f>
        <v>227.47</v>
      </c>
      <c r="H19" s="2"/>
      <c r="I19" s="2">
        <f>SUM(I22+I23)</f>
        <v>246.95</v>
      </c>
      <c r="J19" s="2"/>
    </row>
    <row r="20" spans="1:10">
      <c r="A20" s="3"/>
      <c r="B20" s="3" t="s">
        <v>26</v>
      </c>
      <c r="C20" s="3"/>
      <c r="D20" s="3"/>
      <c r="E20" s="3"/>
      <c r="F20" s="3"/>
      <c r="G20" s="2"/>
      <c r="H20" s="2"/>
      <c r="I20" s="2"/>
      <c r="J20" s="2"/>
    </row>
    <row r="21" spans="1:10">
      <c r="A21" s="3"/>
      <c r="B21" s="3" t="s">
        <v>27</v>
      </c>
      <c r="C21" s="3"/>
      <c r="D21" s="3"/>
      <c r="E21" s="3"/>
      <c r="F21" s="3"/>
      <c r="G21" s="2"/>
      <c r="H21" s="2"/>
      <c r="I21" s="2"/>
      <c r="J21" s="2"/>
    </row>
    <row r="22" spans="1:10">
      <c r="A22" s="2" t="s">
        <v>5</v>
      </c>
      <c r="B22" s="2" t="s">
        <v>28</v>
      </c>
      <c r="C22" s="2"/>
      <c r="D22" s="2"/>
      <c r="E22" s="2"/>
      <c r="F22" s="2"/>
      <c r="G22" s="2"/>
      <c r="H22" s="2">
        <v>490.92</v>
      </c>
      <c r="I22" s="2"/>
      <c r="J22" s="2"/>
    </row>
    <row r="23" spans="1:10">
      <c r="A23" s="2" t="s">
        <v>7</v>
      </c>
      <c r="B23" s="2" t="s">
        <v>29</v>
      </c>
      <c r="C23" s="2"/>
      <c r="D23" s="2"/>
      <c r="E23" s="2"/>
      <c r="F23" s="2"/>
      <c r="G23" s="2">
        <v>227.47</v>
      </c>
      <c r="H23" s="2"/>
      <c r="I23" s="2">
        <v>246.95</v>
      </c>
      <c r="J23" s="2"/>
    </row>
    <row r="24" spans="1:10">
      <c r="A24" s="2"/>
      <c r="B24" s="2" t="s">
        <v>30</v>
      </c>
      <c r="C24" s="2"/>
      <c r="D24" s="2"/>
      <c r="E24" s="2"/>
      <c r="F24" s="2"/>
      <c r="G24" s="2"/>
      <c r="H24" s="2"/>
      <c r="I24" s="2"/>
      <c r="J24" s="2"/>
    </row>
    <row r="25" spans="1:10">
      <c r="A25" s="3" t="s">
        <v>11</v>
      </c>
      <c r="B25" s="3" t="s">
        <v>31</v>
      </c>
      <c r="C25" s="3"/>
      <c r="D25" s="3"/>
      <c r="E25" s="3"/>
      <c r="F25" s="2"/>
      <c r="G25" s="2"/>
      <c r="H25" s="2"/>
      <c r="I25" s="2"/>
      <c r="J25" s="2"/>
    </row>
    <row r="26" spans="1:10">
      <c r="A26" s="3"/>
      <c r="B26" s="3" t="s">
        <v>32</v>
      </c>
      <c r="C26" s="3"/>
      <c r="D26" s="3"/>
      <c r="E26" s="3"/>
      <c r="F26" s="2"/>
      <c r="G26" s="2">
        <f>SUM(G27+G28+G29+G30+G31+G32)</f>
        <v>362.13</v>
      </c>
      <c r="H26" s="2">
        <f t="shared" ref="H26:I26" si="0">SUM(H27+H28+H29+H30+H31+H32)</f>
        <v>0</v>
      </c>
      <c r="I26" s="2">
        <f t="shared" si="0"/>
        <v>318.52</v>
      </c>
      <c r="J26" s="2"/>
    </row>
    <row r="27" spans="1:10">
      <c r="A27" s="2" t="s">
        <v>33</v>
      </c>
      <c r="B27" s="2" t="s">
        <v>34</v>
      </c>
      <c r="C27" s="2"/>
      <c r="D27" s="2"/>
      <c r="E27" s="2"/>
      <c r="F27" s="2"/>
      <c r="G27" s="2">
        <v>53.08</v>
      </c>
      <c r="H27" s="2"/>
      <c r="I27" s="8">
        <v>73.98</v>
      </c>
      <c r="J27" s="2"/>
    </row>
    <row r="28" spans="1:10">
      <c r="A28" s="2" t="s">
        <v>35</v>
      </c>
      <c r="B28" s="2" t="s">
        <v>36</v>
      </c>
      <c r="C28" s="2"/>
      <c r="D28" s="2"/>
      <c r="E28" s="2"/>
      <c r="F28" s="2"/>
      <c r="G28" s="2"/>
      <c r="H28" s="2"/>
      <c r="I28" s="2"/>
      <c r="J28" s="2"/>
    </row>
    <row r="29" spans="1:10">
      <c r="A29" s="2" t="s">
        <v>37</v>
      </c>
      <c r="B29" s="2" t="s">
        <v>38</v>
      </c>
      <c r="C29" s="2"/>
      <c r="D29" s="2"/>
      <c r="E29" s="2"/>
      <c r="F29" s="2"/>
      <c r="G29" s="2">
        <v>53.08</v>
      </c>
      <c r="H29" s="2"/>
      <c r="I29" s="2">
        <v>26.54</v>
      </c>
      <c r="J29" s="2"/>
    </row>
    <row r="30" spans="1:10">
      <c r="A30" s="2" t="s">
        <v>39</v>
      </c>
      <c r="B30" s="2" t="s">
        <v>40</v>
      </c>
      <c r="C30" s="2"/>
      <c r="D30" s="2"/>
      <c r="E30" s="2"/>
      <c r="F30" s="2"/>
      <c r="G30" s="2">
        <v>255.97</v>
      </c>
      <c r="H30" s="2"/>
      <c r="I30" s="8">
        <v>218</v>
      </c>
      <c r="J30" s="2"/>
    </row>
    <row r="31" spans="1:10">
      <c r="A31" s="2" t="s">
        <v>41</v>
      </c>
      <c r="B31" s="2" t="s">
        <v>42</v>
      </c>
      <c r="C31" s="2"/>
      <c r="D31" s="2"/>
      <c r="E31" s="2"/>
      <c r="F31" s="2"/>
      <c r="G31" s="2"/>
      <c r="H31" s="2"/>
      <c r="I31" s="2"/>
      <c r="J31" s="2"/>
    </row>
    <row r="32" spans="1:10">
      <c r="A32" s="2" t="s">
        <v>43</v>
      </c>
      <c r="B32" s="2" t="s">
        <v>45</v>
      </c>
      <c r="C32" s="2"/>
      <c r="D32" s="2"/>
      <c r="E32" s="2"/>
      <c r="F32" s="2"/>
      <c r="G32" s="2"/>
      <c r="H32" s="2"/>
      <c r="I32" s="2"/>
      <c r="J32" s="2"/>
    </row>
    <row r="33" spans="1:10">
      <c r="A33" s="3" t="s">
        <v>13</v>
      </c>
      <c r="B33" s="3" t="s">
        <v>47</v>
      </c>
      <c r="C33" s="3"/>
      <c r="D33" s="3"/>
      <c r="E33" s="3"/>
      <c r="F33" s="2"/>
      <c r="G33" s="2">
        <v>333.62</v>
      </c>
      <c r="H33" s="2"/>
      <c r="I33" s="2">
        <v>251.34</v>
      </c>
      <c r="J33" s="2"/>
    </row>
    <row r="34" spans="1:10">
      <c r="A34" s="3" t="s">
        <v>14</v>
      </c>
      <c r="B34" s="3" t="s">
        <v>48</v>
      </c>
      <c r="C34" s="3"/>
      <c r="D34" s="3"/>
      <c r="E34" s="3"/>
      <c r="F34" s="3"/>
      <c r="G34" s="8">
        <v>41.7</v>
      </c>
      <c r="H34" s="2"/>
      <c r="I34" s="2">
        <v>156.4</v>
      </c>
      <c r="J34" s="2"/>
    </row>
    <row r="35" spans="1:10">
      <c r="A35" s="3" t="s">
        <v>21</v>
      </c>
      <c r="B35" s="3" t="s">
        <v>49</v>
      </c>
      <c r="C35" s="3"/>
      <c r="D35" s="3"/>
      <c r="E35" s="3"/>
      <c r="F35" s="3" t="s">
        <v>142</v>
      </c>
      <c r="G35" s="2">
        <v>53.08</v>
      </c>
      <c r="H35" s="2"/>
      <c r="I35" s="2">
        <v>53.08</v>
      </c>
      <c r="J35" s="2"/>
    </row>
    <row r="36" spans="1:10">
      <c r="A36" s="3" t="s">
        <v>50</v>
      </c>
      <c r="B36" s="3" t="s">
        <v>51</v>
      </c>
      <c r="C36" s="3"/>
      <c r="D36" s="3"/>
      <c r="E36" s="3"/>
      <c r="F36" s="3"/>
      <c r="G36" s="2"/>
      <c r="H36" s="2"/>
      <c r="I36" s="2"/>
      <c r="J36" s="2"/>
    </row>
    <row r="37" spans="1:10">
      <c r="A37" s="2"/>
      <c r="B37" s="2"/>
      <c r="C37" s="2"/>
      <c r="D37" s="2"/>
      <c r="E37" s="2"/>
      <c r="F37" s="3" t="s">
        <v>143</v>
      </c>
      <c r="G37" s="2"/>
      <c r="H37" s="2"/>
      <c r="I37" s="8">
        <f>I14+G16-I18</f>
        <v>-338.42999999999995</v>
      </c>
      <c r="J37" s="2"/>
    </row>
    <row r="38" spans="1:10">
      <c r="A38" s="3" t="s">
        <v>53</v>
      </c>
      <c r="B38" s="3" t="s">
        <v>54</v>
      </c>
      <c r="C38" s="3"/>
      <c r="D38" s="3"/>
      <c r="E38" s="3"/>
      <c r="F38" s="3"/>
      <c r="G38" s="2"/>
      <c r="H38" s="2"/>
      <c r="I38" s="2">
        <v>-126.14</v>
      </c>
      <c r="J38" s="2"/>
    </row>
    <row r="39" spans="1:10">
      <c r="A39" s="3" t="s">
        <v>159</v>
      </c>
      <c r="B39" s="2"/>
      <c r="C39" s="2"/>
      <c r="D39" s="2"/>
      <c r="E39" s="2"/>
      <c r="F39" s="3" t="s">
        <v>160</v>
      </c>
      <c r="G39" s="2">
        <v>263.95999999999998</v>
      </c>
      <c r="H39" s="2"/>
      <c r="I39" s="2">
        <v>249.61</v>
      </c>
    </row>
    <row r="41" spans="1:10">
      <c r="A41" s="1" t="s">
        <v>55</v>
      </c>
      <c r="F41" s="1" t="s">
        <v>148</v>
      </c>
      <c r="I41" s="1" t="s">
        <v>58</v>
      </c>
    </row>
    <row r="42" spans="1:10">
      <c r="A42" s="1" t="s">
        <v>56</v>
      </c>
      <c r="F42" s="1" t="s">
        <v>57</v>
      </c>
    </row>
    <row r="44" spans="1:10">
      <c r="A44" s="1" t="s">
        <v>147</v>
      </c>
      <c r="I44" s="1" t="s">
        <v>58</v>
      </c>
    </row>
    <row r="45" spans="1:10">
      <c r="A45" s="1" t="s">
        <v>56</v>
      </c>
      <c r="F45" s="1" t="s">
        <v>57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45"/>
  <sheetViews>
    <sheetView topLeftCell="A5" workbookViewId="0">
      <selection activeCell="G10" sqref="G10"/>
    </sheetView>
  </sheetViews>
  <sheetFormatPr defaultRowHeight="15"/>
  <cols>
    <col min="1" max="1" width="9.140625" style="1"/>
    <col min="2" max="2" width="0.140625" style="1" customWidth="1"/>
    <col min="3" max="3" width="9.140625" style="1" hidden="1" customWidth="1"/>
    <col min="4" max="4" width="0.140625" style="1" hidden="1" customWidth="1"/>
    <col min="5" max="5" width="14.7109375" style="1" hidden="1" customWidth="1"/>
    <col min="6" max="6" width="42" style="1" customWidth="1"/>
    <col min="7" max="7" width="15.140625" style="1" customWidth="1"/>
    <col min="8" max="8" width="9.140625" style="1" hidden="1" customWidth="1"/>
    <col min="9" max="9" width="15.5703125" style="1" customWidth="1"/>
    <col min="10" max="10" width="0.28515625" style="1" customWidth="1"/>
    <col min="11" max="16384" width="9.140625" style="1"/>
  </cols>
  <sheetData>
    <row r="1" spans="1:10" ht="15.75">
      <c r="A1" s="5" t="s">
        <v>164</v>
      </c>
    </row>
    <row r="2" spans="1:10">
      <c r="A2" s="1" t="s">
        <v>97</v>
      </c>
    </row>
    <row r="4" spans="1:10">
      <c r="A4" s="4" t="s">
        <v>1</v>
      </c>
    </row>
    <row r="6" spans="1:10">
      <c r="A6" s="1" t="s">
        <v>2</v>
      </c>
      <c r="B6" s="1" t="s">
        <v>3</v>
      </c>
      <c r="G6" s="1" t="s">
        <v>98</v>
      </c>
    </row>
    <row r="7" spans="1:10">
      <c r="A7" s="1" t="s">
        <v>5</v>
      </c>
      <c r="B7" s="1" t="s">
        <v>6</v>
      </c>
    </row>
    <row r="8" spans="1:10">
      <c r="A8" s="1" t="s">
        <v>7</v>
      </c>
      <c r="B8" s="1" t="s">
        <v>8</v>
      </c>
    </row>
    <row r="9" spans="1:10">
      <c r="A9" s="1" t="s">
        <v>9</v>
      </c>
      <c r="B9" s="1" t="s">
        <v>10</v>
      </c>
    </row>
    <row r="10" spans="1:10">
      <c r="A10" s="1" t="s">
        <v>11</v>
      </c>
      <c r="B10" s="1" t="s">
        <v>12</v>
      </c>
      <c r="G10" s="1" t="s">
        <v>171</v>
      </c>
    </row>
    <row r="12" spans="1:10">
      <c r="J12" s="2"/>
    </row>
    <row r="13" spans="1:10">
      <c r="A13" s="2" t="s">
        <v>15</v>
      </c>
      <c r="B13" s="2" t="s">
        <v>16</v>
      </c>
      <c r="C13" s="2"/>
      <c r="D13" s="2"/>
      <c r="E13" s="2"/>
      <c r="F13" s="2"/>
      <c r="G13" s="2" t="s">
        <v>17</v>
      </c>
      <c r="H13" s="2"/>
      <c r="I13" s="2" t="s">
        <v>18</v>
      </c>
      <c r="J13" s="2"/>
    </row>
    <row r="14" spans="1:10">
      <c r="A14" s="2"/>
      <c r="B14" s="2"/>
      <c r="C14" s="2"/>
      <c r="D14" s="2"/>
      <c r="E14" s="2"/>
      <c r="F14" s="3" t="s">
        <v>167</v>
      </c>
      <c r="G14" s="2"/>
      <c r="H14" s="2"/>
      <c r="I14" s="2">
        <v>319.56</v>
      </c>
      <c r="J14" s="2"/>
    </row>
    <row r="15" spans="1:10">
      <c r="A15" s="3" t="s">
        <v>19</v>
      </c>
      <c r="B15" s="3" t="s">
        <v>20</v>
      </c>
      <c r="C15" s="2"/>
      <c r="D15" s="2"/>
      <c r="E15" s="2"/>
      <c r="F15" s="2"/>
      <c r="G15" s="8">
        <v>969.6</v>
      </c>
      <c r="H15" s="2" t="e">
        <f>SUM(H16+#REF!+#REF!+#REF!+#REF!)</f>
        <v>#REF!</v>
      </c>
      <c r="I15" s="2">
        <v>874.38</v>
      </c>
      <c r="J15" s="2"/>
    </row>
    <row r="16" spans="1:10">
      <c r="A16" s="2" t="s">
        <v>2</v>
      </c>
      <c r="B16" s="2" t="s">
        <v>12</v>
      </c>
      <c r="C16" s="2"/>
      <c r="D16" s="2"/>
      <c r="E16" s="2"/>
      <c r="F16" s="2"/>
      <c r="G16" s="8">
        <v>969.6</v>
      </c>
      <c r="H16" s="2"/>
      <c r="I16" s="2">
        <v>874.38</v>
      </c>
      <c r="J16" s="2"/>
    </row>
    <row r="17" spans="1:10">
      <c r="A17" s="2"/>
      <c r="B17" s="2"/>
      <c r="C17" s="2"/>
      <c r="D17" s="2"/>
      <c r="E17" s="2"/>
      <c r="F17" s="2"/>
      <c r="G17" s="8"/>
      <c r="H17" s="2"/>
      <c r="I17" s="2"/>
      <c r="J17" s="2"/>
    </row>
    <row r="18" spans="1:10">
      <c r="A18" s="3" t="s">
        <v>23</v>
      </c>
      <c r="B18" s="3" t="s">
        <v>24</v>
      </c>
      <c r="C18" s="2"/>
      <c r="D18" s="2"/>
      <c r="E18" s="2"/>
      <c r="F18" s="2"/>
      <c r="G18" s="8">
        <f>SUM(G19+G26+G33+G34+G35)</f>
        <v>969.59999999999991</v>
      </c>
      <c r="H18" s="2">
        <f>SUM(H19+H26+H33+H34+H35+H36)</f>
        <v>0</v>
      </c>
      <c r="I18" s="8">
        <f>SUM(I19+I26+I33+I34+I35+I36)</f>
        <v>1018.42</v>
      </c>
      <c r="J18" s="2"/>
    </row>
    <row r="19" spans="1:10">
      <c r="A19" s="3" t="s">
        <v>2</v>
      </c>
      <c r="B19" s="3" t="s">
        <v>25</v>
      </c>
      <c r="C19" s="3"/>
      <c r="D19" s="3"/>
      <c r="E19" s="3"/>
      <c r="F19" s="3"/>
      <c r="G19" s="2">
        <f>SUM(G22+G23)</f>
        <v>215.45</v>
      </c>
      <c r="H19" s="2"/>
      <c r="I19" s="8">
        <f>SUM(I22+I23)</f>
        <v>248.85</v>
      </c>
      <c r="J19" s="2"/>
    </row>
    <row r="20" spans="1:10">
      <c r="A20" s="3"/>
      <c r="B20" s="3" t="s">
        <v>26</v>
      </c>
      <c r="C20" s="3"/>
      <c r="D20" s="3"/>
      <c r="E20" s="3"/>
      <c r="F20" s="3"/>
      <c r="G20" s="2"/>
      <c r="H20" s="2"/>
      <c r="I20" s="2"/>
      <c r="J20" s="2"/>
    </row>
    <row r="21" spans="1:10">
      <c r="A21" s="3"/>
      <c r="B21" s="3" t="s">
        <v>27</v>
      </c>
      <c r="C21" s="3"/>
      <c r="D21" s="3"/>
      <c r="E21" s="3"/>
      <c r="F21" s="3"/>
      <c r="G21" s="2"/>
      <c r="H21" s="2"/>
      <c r="I21" s="2"/>
      <c r="J21" s="2"/>
    </row>
    <row r="22" spans="1:10">
      <c r="A22" s="2" t="s">
        <v>5</v>
      </c>
      <c r="B22" s="2" t="s">
        <v>28</v>
      </c>
      <c r="C22" s="2"/>
      <c r="D22" s="2"/>
      <c r="E22" s="2"/>
      <c r="F22" s="2"/>
      <c r="G22" s="2"/>
      <c r="H22" s="2">
        <v>490.92</v>
      </c>
      <c r="I22" s="2"/>
      <c r="J22" s="2"/>
    </row>
    <row r="23" spans="1:10">
      <c r="A23" s="2" t="s">
        <v>7</v>
      </c>
      <c r="B23" s="2" t="s">
        <v>29</v>
      </c>
      <c r="C23" s="2"/>
      <c r="D23" s="2"/>
      <c r="E23" s="2"/>
      <c r="F23" s="2"/>
      <c r="G23" s="2">
        <v>215.45</v>
      </c>
      <c r="H23" s="2"/>
      <c r="I23" s="8">
        <v>248.85</v>
      </c>
      <c r="J23" s="2"/>
    </row>
    <row r="24" spans="1:10">
      <c r="A24" s="2"/>
      <c r="B24" s="2" t="s">
        <v>30</v>
      </c>
      <c r="C24" s="2"/>
      <c r="D24" s="2"/>
      <c r="E24" s="2"/>
      <c r="F24" s="2"/>
      <c r="G24" s="2"/>
      <c r="H24" s="2"/>
      <c r="I24" s="2"/>
      <c r="J24" s="2"/>
    </row>
    <row r="25" spans="1:10">
      <c r="A25" s="3" t="s">
        <v>11</v>
      </c>
      <c r="B25" s="3" t="s">
        <v>31</v>
      </c>
      <c r="C25" s="3"/>
      <c r="D25" s="3"/>
      <c r="E25" s="3"/>
      <c r="F25" s="2"/>
      <c r="G25" s="2"/>
      <c r="H25" s="2"/>
      <c r="I25" s="2"/>
      <c r="J25" s="2"/>
    </row>
    <row r="26" spans="1:10">
      <c r="A26" s="3"/>
      <c r="B26" s="3" t="s">
        <v>32</v>
      </c>
      <c r="C26" s="3"/>
      <c r="D26" s="3"/>
      <c r="E26" s="3"/>
      <c r="F26" s="2"/>
      <c r="G26" s="8">
        <f>SUM(G27+G28+G29+G30+G31+G32)</f>
        <v>348.37</v>
      </c>
      <c r="H26" s="2">
        <f t="shared" ref="H26:I26" si="0">SUM(H27+H28+H29+H30+H31+H32)</f>
        <v>0</v>
      </c>
      <c r="I26" s="2">
        <f t="shared" si="0"/>
        <v>326.56</v>
      </c>
      <c r="J26" s="2"/>
    </row>
    <row r="27" spans="1:10">
      <c r="A27" s="2" t="s">
        <v>33</v>
      </c>
      <c r="B27" s="2" t="s">
        <v>34</v>
      </c>
      <c r="C27" s="2"/>
      <c r="D27" s="2"/>
      <c r="E27" s="2"/>
      <c r="F27" s="2"/>
      <c r="G27" s="2">
        <v>50.27</v>
      </c>
      <c r="H27" s="2"/>
      <c r="I27" s="2">
        <v>120.02</v>
      </c>
      <c r="J27" s="2"/>
    </row>
    <row r="28" spans="1:10">
      <c r="A28" s="2" t="s">
        <v>35</v>
      </c>
      <c r="B28" s="2" t="s">
        <v>36</v>
      </c>
      <c r="C28" s="2"/>
      <c r="D28" s="2"/>
      <c r="E28" s="2"/>
      <c r="F28" s="2"/>
      <c r="G28" s="2"/>
      <c r="H28" s="2"/>
      <c r="I28" s="2"/>
      <c r="J28" s="2"/>
    </row>
    <row r="29" spans="1:10">
      <c r="A29" s="2" t="s">
        <v>37</v>
      </c>
      <c r="B29" s="2" t="s">
        <v>38</v>
      </c>
      <c r="C29" s="2"/>
      <c r="D29" s="2"/>
      <c r="E29" s="2"/>
      <c r="F29" s="2"/>
      <c r="G29" s="2">
        <v>50.27</v>
      </c>
      <c r="H29" s="2"/>
      <c r="I29" s="2">
        <v>25.14</v>
      </c>
      <c r="J29" s="2"/>
    </row>
    <row r="30" spans="1:10">
      <c r="A30" s="2" t="s">
        <v>39</v>
      </c>
      <c r="B30" s="2" t="s">
        <v>40</v>
      </c>
      <c r="C30" s="2"/>
      <c r="D30" s="2"/>
      <c r="E30" s="2"/>
      <c r="F30" s="2"/>
      <c r="G30" s="2">
        <v>247.83</v>
      </c>
      <c r="H30" s="2"/>
      <c r="I30" s="8">
        <v>181.4</v>
      </c>
      <c r="J30" s="2"/>
    </row>
    <row r="31" spans="1:10">
      <c r="A31" s="2" t="s">
        <v>41</v>
      </c>
      <c r="B31" s="2" t="s">
        <v>42</v>
      </c>
      <c r="C31" s="2"/>
      <c r="D31" s="2"/>
      <c r="E31" s="2"/>
      <c r="F31" s="2"/>
      <c r="G31" s="2"/>
      <c r="H31" s="2"/>
      <c r="I31" s="2"/>
      <c r="J31" s="2"/>
    </row>
    <row r="32" spans="1:10">
      <c r="A32" s="2" t="s">
        <v>44</v>
      </c>
      <c r="B32" s="2" t="s">
        <v>45</v>
      </c>
      <c r="C32" s="2"/>
      <c r="D32" s="2"/>
      <c r="E32" s="2"/>
      <c r="F32" s="2"/>
      <c r="G32" s="2"/>
      <c r="H32" s="2"/>
      <c r="I32" s="2"/>
      <c r="J32" s="2"/>
    </row>
    <row r="33" spans="1:10">
      <c r="A33" s="3" t="s">
        <v>13</v>
      </c>
      <c r="B33" s="3" t="s">
        <v>47</v>
      </c>
      <c r="C33" s="3"/>
      <c r="D33" s="3"/>
      <c r="E33" s="3"/>
      <c r="F33" s="2"/>
      <c r="G33" s="8">
        <v>316</v>
      </c>
      <c r="H33" s="2"/>
      <c r="I33" s="2">
        <v>242.09</v>
      </c>
      <c r="J33" s="2"/>
    </row>
    <row r="34" spans="1:10">
      <c r="A34" s="3" t="s">
        <v>14</v>
      </c>
      <c r="B34" s="3" t="s">
        <v>48</v>
      </c>
      <c r="C34" s="3"/>
      <c r="D34" s="3"/>
      <c r="E34" s="3"/>
      <c r="F34" s="3"/>
      <c r="G34" s="8">
        <v>39.51</v>
      </c>
      <c r="H34" s="2"/>
      <c r="I34" s="2">
        <v>150.65</v>
      </c>
      <c r="J34" s="2"/>
    </row>
    <row r="35" spans="1:10">
      <c r="A35" s="3" t="s">
        <v>21</v>
      </c>
      <c r="B35" s="3" t="s">
        <v>49</v>
      </c>
      <c r="C35" s="3"/>
      <c r="D35" s="3"/>
      <c r="E35" s="3"/>
      <c r="F35" s="3" t="s">
        <v>142</v>
      </c>
      <c r="G35" s="2">
        <v>50.27</v>
      </c>
      <c r="H35" s="2"/>
      <c r="I35" s="2">
        <v>50.27</v>
      </c>
      <c r="J35" s="2"/>
    </row>
    <row r="36" spans="1:10">
      <c r="A36" s="3" t="s">
        <v>50</v>
      </c>
      <c r="B36" s="3" t="s">
        <v>51</v>
      </c>
      <c r="C36" s="3"/>
      <c r="D36" s="3"/>
      <c r="E36" s="3"/>
      <c r="F36" s="3"/>
      <c r="G36" s="2"/>
      <c r="H36" s="2"/>
      <c r="I36" s="2"/>
      <c r="J36" s="2"/>
    </row>
    <row r="37" spans="1:10">
      <c r="A37" s="2"/>
      <c r="B37" s="2"/>
      <c r="C37" s="2"/>
      <c r="D37" s="2"/>
      <c r="E37" s="2"/>
      <c r="F37" s="3" t="s">
        <v>143</v>
      </c>
      <c r="G37" s="2"/>
      <c r="H37" s="2"/>
      <c r="I37" s="8">
        <f>I14+G16-I18</f>
        <v>270.74000000000012</v>
      </c>
      <c r="J37" s="2"/>
    </row>
    <row r="38" spans="1:10">
      <c r="A38" s="3" t="s">
        <v>53</v>
      </c>
      <c r="B38" s="3" t="s">
        <v>54</v>
      </c>
      <c r="C38" s="3"/>
      <c r="D38" s="3"/>
      <c r="E38" s="3"/>
      <c r="F38" s="3"/>
      <c r="G38" s="2"/>
      <c r="H38" s="2"/>
      <c r="I38" s="2">
        <v>-151.46</v>
      </c>
      <c r="J38" s="2"/>
    </row>
    <row r="39" spans="1:10">
      <c r="A39" s="3" t="s">
        <v>159</v>
      </c>
      <c r="B39" s="2"/>
      <c r="C39" s="2"/>
      <c r="D39" s="2"/>
      <c r="E39" s="2"/>
      <c r="F39" s="3" t="s">
        <v>160</v>
      </c>
      <c r="G39" s="8">
        <v>251.38</v>
      </c>
      <c r="H39" s="2"/>
      <c r="I39" s="8">
        <v>229.2</v>
      </c>
    </row>
    <row r="41" spans="1:10">
      <c r="A41" s="1" t="s">
        <v>55</v>
      </c>
      <c r="F41" s="1" t="s">
        <v>148</v>
      </c>
      <c r="I41" s="1" t="s">
        <v>58</v>
      </c>
    </row>
    <row r="42" spans="1:10">
      <c r="A42" s="1" t="s">
        <v>56</v>
      </c>
      <c r="F42" s="1" t="s">
        <v>57</v>
      </c>
    </row>
    <row r="44" spans="1:10">
      <c r="A44" s="1" t="s">
        <v>147</v>
      </c>
      <c r="I44" s="1" t="s">
        <v>58</v>
      </c>
    </row>
    <row r="45" spans="1:10">
      <c r="A45" s="1" t="s">
        <v>56</v>
      </c>
      <c r="F45" s="1" t="s">
        <v>57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topLeftCell="A8" workbookViewId="0">
      <selection activeCell="I25" sqref="I25"/>
    </sheetView>
  </sheetViews>
  <sheetFormatPr defaultRowHeight="15"/>
  <cols>
    <col min="1" max="1" width="9.140625" style="1"/>
    <col min="2" max="2" width="0.140625" style="1" customWidth="1"/>
    <col min="3" max="3" width="9.140625" style="1" hidden="1" customWidth="1"/>
    <col min="4" max="4" width="0.140625" style="1" hidden="1" customWidth="1"/>
    <col min="5" max="5" width="14.7109375" style="1" hidden="1" customWidth="1"/>
    <col min="6" max="6" width="42" style="1" customWidth="1"/>
    <col min="7" max="7" width="15.140625" style="1" customWidth="1"/>
    <col min="8" max="8" width="9.140625" style="1" hidden="1" customWidth="1"/>
    <col min="9" max="9" width="15.5703125" style="1" customWidth="1"/>
    <col min="10" max="10" width="0.28515625" style="1" customWidth="1"/>
    <col min="11" max="16384" width="9.140625" style="1"/>
  </cols>
  <sheetData>
    <row r="1" spans="1:10" ht="15.75">
      <c r="A1" s="5" t="s">
        <v>164</v>
      </c>
    </row>
    <row r="2" spans="1:10">
      <c r="A2" s="1" t="s">
        <v>61</v>
      </c>
    </row>
    <row r="4" spans="1:10">
      <c r="A4" s="4" t="s">
        <v>1</v>
      </c>
    </row>
    <row r="6" spans="1:10">
      <c r="A6" s="1" t="s">
        <v>2</v>
      </c>
      <c r="B6" s="1" t="s">
        <v>3</v>
      </c>
      <c r="G6" s="1" t="s">
        <v>161</v>
      </c>
    </row>
    <row r="7" spans="1:10">
      <c r="A7" s="1" t="s">
        <v>5</v>
      </c>
      <c r="B7" s="1" t="s">
        <v>6</v>
      </c>
      <c r="G7" s="1" t="s">
        <v>161</v>
      </c>
    </row>
    <row r="8" spans="1:10">
      <c r="A8" s="1" t="s">
        <v>7</v>
      </c>
      <c r="B8" s="1" t="s">
        <v>8</v>
      </c>
    </row>
    <row r="9" spans="1:10">
      <c r="A9" s="1" t="s">
        <v>9</v>
      </c>
      <c r="B9" s="1" t="s">
        <v>10</v>
      </c>
    </row>
    <row r="10" spans="1:10">
      <c r="A10" s="1" t="s">
        <v>11</v>
      </c>
      <c r="B10" s="1" t="s">
        <v>12</v>
      </c>
      <c r="G10" s="1" t="s">
        <v>118</v>
      </c>
    </row>
    <row r="11" spans="1:10">
      <c r="A11" s="1" t="s">
        <v>13</v>
      </c>
      <c r="F11" s="1" t="s">
        <v>139</v>
      </c>
      <c r="G11" s="1" t="s">
        <v>135</v>
      </c>
    </row>
    <row r="13" spans="1:10">
      <c r="A13" s="2" t="s">
        <v>15</v>
      </c>
      <c r="B13" s="2" t="s">
        <v>16</v>
      </c>
      <c r="C13" s="2"/>
      <c r="D13" s="2"/>
      <c r="E13" s="2"/>
      <c r="F13" s="2"/>
      <c r="G13" s="2" t="s">
        <v>17</v>
      </c>
      <c r="H13" s="2"/>
      <c r="I13" s="2" t="s">
        <v>18</v>
      </c>
      <c r="J13" s="2"/>
    </row>
    <row r="14" spans="1:10">
      <c r="A14" s="2"/>
      <c r="B14" s="2"/>
      <c r="C14" s="2"/>
      <c r="D14" s="2"/>
      <c r="E14" s="2"/>
      <c r="F14" s="3" t="s">
        <v>169</v>
      </c>
      <c r="G14" s="2"/>
      <c r="H14" s="2"/>
      <c r="I14" s="2">
        <v>721.11</v>
      </c>
      <c r="J14" s="2"/>
    </row>
    <row r="15" spans="1:10">
      <c r="A15" s="3" t="s">
        <v>19</v>
      </c>
      <c r="B15" s="3" t="s">
        <v>20</v>
      </c>
      <c r="C15" s="2"/>
      <c r="D15" s="2"/>
      <c r="E15" s="2"/>
      <c r="F15" s="2"/>
      <c r="G15" s="2">
        <f>G16+G17</f>
        <v>4905.08</v>
      </c>
      <c r="H15" s="2" t="e">
        <f>SUM(H16+#REF!+#REF!+#REF!+#REF!)</f>
        <v>#REF!</v>
      </c>
      <c r="I15" s="2">
        <f>I16+I17</f>
        <v>4653.96</v>
      </c>
      <c r="J15" s="2"/>
    </row>
    <row r="16" spans="1:10">
      <c r="A16" s="2" t="s">
        <v>2</v>
      </c>
      <c r="B16" s="2" t="s">
        <v>12</v>
      </c>
      <c r="C16" s="2"/>
      <c r="D16" s="2"/>
      <c r="E16" s="2"/>
      <c r="F16" s="2"/>
      <c r="G16" s="2">
        <v>4852.88</v>
      </c>
      <c r="H16" s="2"/>
      <c r="I16" s="2">
        <v>4619.16</v>
      </c>
      <c r="J16" s="2"/>
    </row>
    <row r="17" spans="1:10">
      <c r="A17" s="2" t="s">
        <v>11</v>
      </c>
      <c r="B17" s="2"/>
      <c r="C17" s="2"/>
      <c r="D17" s="2"/>
      <c r="E17" s="2"/>
      <c r="F17" s="2" t="s">
        <v>117</v>
      </c>
      <c r="G17" s="2">
        <v>52.2</v>
      </c>
      <c r="H17" s="2"/>
      <c r="I17" s="2">
        <v>34.799999999999997</v>
      </c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3" t="s">
        <v>23</v>
      </c>
      <c r="B19" s="3" t="s">
        <v>24</v>
      </c>
      <c r="C19" s="2"/>
      <c r="D19" s="2"/>
      <c r="E19" s="2"/>
      <c r="F19" s="2"/>
      <c r="G19" s="2">
        <f>SUM(G22+G27+G34+G35+G36)</f>
        <v>4852.88</v>
      </c>
      <c r="H19" s="2">
        <f>SUM(H22+H27+H34+H35+H36)</f>
        <v>0</v>
      </c>
      <c r="I19" s="2">
        <f>SUM(I22+I27+I34+I35+I36)</f>
        <v>4907.3100000000004</v>
      </c>
      <c r="J19" s="2"/>
    </row>
    <row r="20" spans="1:10">
      <c r="A20" s="3" t="s">
        <v>2</v>
      </c>
      <c r="B20" s="3" t="s">
        <v>25</v>
      </c>
      <c r="C20" s="3"/>
      <c r="D20" s="3"/>
      <c r="E20" s="3"/>
      <c r="F20" s="3"/>
      <c r="G20" s="2"/>
      <c r="H20" s="2"/>
      <c r="I20" s="2"/>
      <c r="J20" s="2"/>
    </row>
    <row r="21" spans="1:10">
      <c r="A21" s="3"/>
      <c r="B21" s="3" t="s">
        <v>26</v>
      </c>
      <c r="C21" s="3"/>
      <c r="D21" s="3"/>
      <c r="E21" s="3"/>
      <c r="F21" s="3"/>
      <c r="G21" s="2"/>
      <c r="H21" s="2"/>
      <c r="I21" s="2"/>
      <c r="J21" s="2"/>
    </row>
    <row r="22" spans="1:10">
      <c r="A22" s="3"/>
      <c r="B22" s="3" t="s">
        <v>27</v>
      </c>
      <c r="C22" s="3"/>
      <c r="D22" s="3"/>
      <c r="E22" s="3"/>
      <c r="F22" s="3"/>
      <c r="G22" s="2">
        <f>SUM(G23+G25)</f>
        <v>1213.1400000000001</v>
      </c>
      <c r="H22" s="2">
        <f>SUM(H23+H25)</f>
        <v>0</v>
      </c>
      <c r="I22" s="2">
        <f>SUM(I23+I25)</f>
        <v>1687.98</v>
      </c>
      <c r="J22" s="2"/>
    </row>
    <row r="23" spans="1:10">
      <c r="A23" s="2" t="s">
        <v>5</v>
      </c>
      <c r="B23" s="2" t="s">
        <v>28</v>
      </c>
      <c r="C23" s="2"/>
      <c r="D23" s="2"/>
      <c r="E23" s="2"/>
      <c r="F23" s="2"/>
      <c r="G23" s="2">
        <v>856.33</v>
      </c>
      <c r="H23" s="2"/>
      <c r="I23" s="2">
        <v>1246.6600000000001</v>
      </c>
      <c r="J23" s="2"/>
    </row>
    <row r="24" spans="1:10">
      <c r="A24" s="2" t="s">
        <v>7</v>
      </c>
      <c r="B24" s="2" t="s">
        <v>29</v>
      </c>
      <c r="C24" s="2"/>
      <c r="D24" s="2"/>
      <c r="E24" s="2"/>
      <c r="F24" s="2"/>
      <c r="G24" s="2"/>
      <c r="H24" s="2"/>
      <c r="I24" s="2"/>
      <c r="J24" s="2"/>
    </row>
    <row r="25" spans="1:10">
      <c r="A25" s="2"/>
      <c r="B25" s="2" t="s">
        <v>30</v>
      </c>
      <c r="C25" s="2"/>
      <c r="D25" s="2"/>
      <c r="E25" s="2"/>
      <c r="F25" s="2"/>
      <c r="G25" s="2">
        <v>356.81</v>
      </c>
      <c r="H25" s="2"/>
      <c r="I25" s="2">
        <v>441.32</v>
      </c>
      <c r="J25" s="2"/>
    </row>
    <row r="26" spans="1:10">
      <c r="A26" s="3" t="s">
        <v>11</v>
      </c>
      <c r="B26" s="3" t="s">
        <v>31</v>
      </c>
      <c r="C26" s="3"/>
      <c r="D26" s="3"/>
      <c r="E26" s="3"/>
      <c r="F26" s="2"/>
      <c r="G26" s="2"/>
      <c r="H26" s="2"/>
      <c r="I26" s="2"/>
      <c r="J26" s="2"/>
    </row>
    <row r="27" spans="1:10">
      <c r="A27" s="3"/>
      <c r="B27" s="3" t="s">
        <v>32</v>
      </c>
      <c r="C27" s="3"/>
      <c r="D27" s="3"/>
      <c r="E27" s="3"/>
      <c r="F27" s="2"/>
      <c r="G27" s="2">
        <f>SUM(G28+G29+G30+G31)</f>
        <v>2026.99</v>
      </c>
      <c r="H27" s="2">
        <f t="shared" ref="H27:I27" si="0">SUM(H28+H29+H30+H31)</f>
        <v>0</v>
      </c>
      <c r="I27" s="2">
        <f t="shared" si="0"/>
        <v>1458.27</v>
      </c>
      <c r="J27" s="2"/>
    </row>
    <row r="28" spans="1:10">
      <c r="A28" s="2" t="s">
        <v>33</v>
      </c>
      <c r="B28" s="2" t="s">
        <v>34</v>
      </c>
      <c r="C28" s="2"/>
      <c r="D28" s="2"/>
      <c r="E28" s="2"/>
      <c r="F28" s="2"/>
      <c r="G28" s="2">
        <v>199.81</v>
      </c>
      <c r="H28" s="2"/>
      <c r="I28" s="8">
        <v>135.49</v>
      </c>
      <c r="J28" s="2"/>
    </row>
    <row r="29" spans="1:10">
      <c r="A29" s="2" t="s">
        <v>35</v>
      </c>
      <c r="B29" s="2" t="s">
        <v>36</v>
      </c>
      <c r="C29" s="2"/>
      <c r="D29" s="2"/>
      <c r="E29" s="2"/>
      <c r="F29" s="2"/>
      <c r="G29" s="2">
        <v>199.81</v>
      </c>
      <c r="H29" s="2"/>
      <c r="I29" s="2">
        <v>99.91</v>
      </c>
      <c r="J29" s="2"/>
    </row>
    <row r="30" spans="1:10">
      <c r="A30" s="2" t="s">
        <v>37</v>
      </c>
      <c r="B30" s="2" t="s">
        <v>38</v>
      </c>
      <c r="C30" s="2"/>
      <c r="D30" s="2"/>
      <c r="E30" s="2"/>
      <c r="F30" s="2"/>
      <c r="G30" s="2">
        <v>199.81</v>
      </c>
      <c r="H30" s="2"/>
      <c r="I30" s="8">
        <v>135.5</v>
      </c>
      <c r="J30" s="2"/>
    </row>
    <row r="31" spans="1:10">
      <c r="A31" s="2" t="s">
        <v>39</v>
      </c>
      <c r="B31" s="2" t="s">
        <v>40</v>
      </c>
      <c r="C31" s="2"/>
      <c r="D31" s="2"/>
      <c r="E31" s="2"/>
      <c r="F31" s="2"/>
      <c r="G31" s="2">
        <v>1427.56</v>
      </c>
      <c r="H31" s="2"/>
      <c r="I31" s="2">
        <v>1087.3699999999999</v>
      </c>
      <c r="J31" s="2"/>
    </row>
    <row r="32" spans="1:10">
      <c r="A32" s="2" t="s">
        <v>41</v>
      </c>
      <c r="B32" s="2" t="s">
        <v>42</v>
      </c>
      <c r="C32" s="2"/>
      <c r="D32" s="2"/>
      <c r="E32" s="2"/>
      <c r="F32" s="2"/>
      <c r="G32" s="2"/>
      <c r="H32" s="2"/>
      <c r="I32" s="2"/>
      <c r="J32" s="2"/>
    </row>
    <row r="33" spans="1:10">
      <c r="A33" s="2" t="s">
        <v>43</v>
      </c>
      <c r="B33" s="2" t="s">
        <v>45</v>
      </c>
      <c r="C33" s="2"/>
      <c r="D33" s="2"/>
      <c r="E33" s="2"/>
      <c r="F33" s="2"/>
      <c r="G33" s="2"/>
      <c r="H33" s="2"/>
      <c r="I33" s="2"/>
      <c r="J33" s="2"/>
    </row>
    <row r="34" spans="1:10">
      <c r="A34" s="3" t="s">
        <v>13</v>
      </c>
      <c r="B34" s="3" t="s">
        <v>47</v>
      </c>
      <c r="C34" s="3"/>
      <c r="D34" s="3"/>
      <c r="E34" s="3"/>
      <c r="F34" s="2"/>
      <c r="G34" s="2">
        <v>1255.95</v>
      </c>
      <c r="H34" s="2"/>
      <c r="I34" s="2">
        <v>962.35</v>
      </c>
      <c r="J34" s="2"/>
    </row>
    <row r="35" spans="1:10">
      <c r="A35" s="3" t="s">
        <v>14</v>
      </c>
      <c r="B35" s="3" t="s">
        <v>48</v>
      </c>
      <c r="C35" s="3"/>
      <c r="D35" s="3"/>
      <c r="E35" s="3"/>
      <c r="F35" s="3"/>
      <c r="G35" s="2">
        <v>156.99</v>
      </c>
      <c r="H35" s="2"/>
      <c r="I35" s="8">
        <v>598.9</v>
      </c>
      <c r="J35" s="2"/>
    </row>
    <row r="36" spans="1:10">
      <c r="A36" s="3" t="s">
        <v>21</v>
      </c>
      <c r="B36" s="3"/>
      <c r="C36" s="3"/>
      <c r="D36" s="3"/>
      <c r="E36" s="3"/>
      <c r="F36" s="3" t="s">
        <v>142</v>
      </c>
      <c r="G36" s="2">
        <v>199.81</v>
      </c>
      <c r="H36" s="2"/>
      <c r="I36" s="2">
        <v>199.81</v>
      </c>
      <c r="J36" s="2"/>
    </row>
    <row r="37" spans="1:10">
      <c r="A37" s="3" t="s">
        <v>50</v>
      </c>
      <c r="B37" s="3" t="s">
        <v>51</v>
      </c>
      <c r="C37" s="3"/>
      <c r="D37" s="3"/>
      <c r="E37" s="3"/>
      <c r="F37" s="3"/>
      <c r="G37" s="2"/>
      <c r="H37" s="2"/>
      <c r="I37" s="2"/>
      <c r="J37" s="2"/>
    </row>
    <row r="38" spans="1:10">
      <c r="A38" s="2"/>
      <c r="B38" s="2"/>
      <c r="C38" s="2"/>
      <c r="D38" s="2"/>
      <c r="E38" s="2"/>
      <c r="F38" s="3" t="s">
        <v>143</v>
      </c>
      <c r="G38" s="2"/>
      <c r="H38" s="2"/>
      <c r="I38" s="2">
        <f>I14+G16-I19</f>
        <v>666.67999999999938</v>
      </c>
      <c r="J38" s="2"/>
    </row>
    <row r="39" spans="1:10">
      <c r="A39" s="3" t="s">
        <v>53</v>
      </c>
      <c r="B39" s="3" t="s">
        <v>54</v>
      </c>
      <c r="C39" s="3"/>
      <c r="D39" s="3"/>
      <c r="E39" s="3"/>
      <c r="F39" s="3"/>
      <c r="G39" s="2"/>
      <c r="H39" s="2"/>
      <c r="I39" s="8">
        <v>-557.69000000000005</v>
      </c>
      <c r="J39" s="2"/>
    </row>
    <row r="40" spans="1:10">
      <c r="A40" s="3" t="s">
        <v>159</v>
      </c>
      <c r="B40" s="2"/>
      <c r="C40" s="2"/>
      <c r="D40" s="2"/>
      <c r="E40" s="2"/>
      <c r="F40" s="3" t="s">
        <v>160</v>
      </c>
      <c r="G40" s="2">
        <v>702.76</v>
      </c>
      <c r="H40" s="2"/>
      <c r="I40" s="8">
        <v>666.06</v>
      </c>
      <c r="J40" s="2"/>
    </row>
    <row r="42" spans="1:10">
      <c r="A42" s="1" t="s">
        <v>55</v>
      </c>
      <c r="F42" s="1" t="s">
        <v>146</v>
      </c>
      <c r="I42" s="1" t="s">
        <v>152</v>
      </c>
    </row>
    <row r="43" spans="1:10">
      <c r="A43" s="1" t="s">
        <v>56</v>
      </c>
      <c r="F43" s="1" t="s">
        <v>57</v>
      </c>
    </row>
    <row r="45" spans="1:10">
      <c r="A45" s="1" t="s">
        <v>147</v>
      </c>
      <c r="I45" s="1" t="s">
        <v>152</v>
      </c>
    </row>
    <row r="46" spans="1:10">
      <c r="A46" s="1" t="s">
        <v>56</v>
      </c>
      <c r="F46" s="1" t="s">
        <v>57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46"/>
  <sheetViews>
    <sheetView workbookViewId="0">
      <selection activeCell="I39" sqref="I39"/>
    </sheetView>
  </sheetViews>
  <sheetFormatPr defaultRowHeight="15"/>
  <cols>
    <col min="1" max="1" width="9.140625" style="1"/>
    <col min="2" max="2" width="0.140625" style="1" customWidth="1"/>
    <col min="3" max="3" width="9.140625" style="1" hidden="1" customWidth="1"/>
    <col min="4" max="4" width="0.140625" style="1" hidden="1" customWidth="1"/>
    <col min="5" max="5" width="14.7109375" style="1" hidden="1" customWidth="1"/>
    <col min="6" max="6" width="42" style="1" customWidth="1"/>
    <col min="7" max="7" width="15.140625" style="1" customWidth="1"/>
    <col min="8" max="8" width="9.140625" style="1" hidden="1" customWidth="1"/>
    <col min="9" max="9" width="15.5703125" style="1" customWidth="1"/>
    <col min="10" max="10" width="0.28515625" style="1" customWidth="1"/>
    <col min="11" max="16384" width="9.140625" style="1"/>
  </cols>
  <sheetData>
    <row r="1" spans="1:10" ht="15.75">
      <c r="A1" s="5" t="s">
        <v>164</v>
      </c>
    </row>
    <row r="2" spans="1:10">
      <c r="A2" s="1" t="s">
        <v>99</v>
      </c>
    </row>
    <row r="4" spans="1:10">
      <c r="A4" s="4" t="s">
        <v>1</v>
      </c>
    </row>
    <row r="6" spans="1:10">
      <c r="A6" s="1" t="s">
        <v>2</v>
      </c>
      <c r="B6" s="1" t="s">
        <v>3</v>
      </c>
      <c r="G6" s="1" t="s">
        <v>162</v>
      </c>
    </row>
    <row r="7" spans="1:10">
      <c r="A7" s="1" t="s">
        <v>5</v>
      </c>
      <c r="B7" s="1" t="s">
        <v>6</v>
      </c>
    </row>
    <row r="8" spans="1:10">
      <c r="A8" s="1" t="s">
        <v>7</v>
      </c>
      <c r="B8" s="1" t="s">
        <v>8</v>
      </c>
    </row>
    <row r="9" spans="1:10">
      <c r="A9" s="1" t="s">
        <v>9</v>
      </c>
      <c r="B9" s="1" t="s">
        <v>10</v>
      </c>
    </row>
    <row r="10" spans="1:10">
      <c r="A10" s="1" t="s">
        <v>11</v>
      </c>
      <c r="B10" s="1" t="s">
        <v>12</v>
      </c>
      <c r="G10" s="1" t="s">
        <v>130</v>
      </c>
    </row>
    <row r="11" spans="1:10">
      <c r="A11" s="1" t="s">
        <v>131</v>
      </c>
      <c r="F11" s="1" t="s">
        <v>117</v>
      </c>
      <c r="G11" s="1" t="s">
        <v>132</v>
      </c>
    </row>
    <row r="12" spans="1:10">
      <c r="J12" s="2"/>
    </row>
    <row r="13" spans="1:10">
      <c r="A13" s="2" t="s">
        <v>15</v>
      </c>
      <c r="B13" s="2" t="s">
        <v>16</v>
      </c>
      <c r="C13" s="2"/>
      <c r="D13" s="2"/>
      <c r="E13" s="2"/>
      <c r="F13" s="2"/>
      <c r="G13" s="2" t="s">
        <v>17</v>
      </c>
      <c r="H13" s="2"/>
      <c r="I13" s="2" t="s">
        <v>18</v>
      </c>
      <c r="J13" s="2"/>
    </row>
    <row r="14" spans="1:10">
      <c r="A14" s="2"/>
      <c r="B14" s="2"/>
      <c r="C14" s="2"/>
      <c r="D14" s="2"/>
      <c r="E14" s="2"/>
      <c r="F14" s="3" t="s">
        <v>167</v>
      </c>
      <c r="G14" s="2"/>
      <c r="H14" s="2"/>
      <c r="I14" s="2">
        <v>-290.76</v>
      </c>
      <c r="J14" s="2"/>
    </row>
    <row r="15" spans="1:10">
      <c r="A15" s="3" t="s">
        <v>19</v>
      </c>
      <c r="B15" s="3" t="s">
        <v>20</v>
      </c>
      <c r="C15" s="2"/>
      <c r="D15" s="2"/>
      <c r="E15" s="2"/>
      <c r="F15" s="2"/>
      <c r="G15" s="2">
        <f>G16+G17</f>
        <v>748.07999999999993</v>
      </c>
      <c r="H15" s="2" t="e">
        <f>SUM(H16+#REF!+#REF!+#REF!+#REF!)</f>
        <v>#REF!</v>
      </c>
      <c r="I15" s="2">
        <f>I16+I17</f>
        <v>745.18999999999994</v>
      </c>
      <c r="J15" s="2"/>
    </row>
    <row r="16" spans="1:10">
      <c r="A16" s="2" t="s">
        <v>2</v>
      </c>
      <c r="B16" s="2" t="s">
        <v>12</v>
      </c>
      <c r="C16" s="2"/>
      <c r="D16" s="2"/>
      <c r="E16" s="2"/>
      <c r="F16" s="2"/>
      <c r="G16" s="2">
        <v>634.55999999999995</v>
      </c>
      <c r="H16" s="2"/>
      <c r="I16" s="2">
        <v>631.66999999999996</v>
      </c>
      <c r="J16" s="2"/>
    </row>
    <row r="17" spans="1:10">
      <c r="A17" s="2" t="s">
        <v>11</v>
      </c>
      <c r="B17" s="2"/>
      <c r="C17" s="2"/>
      <c r="D17" s="2"/>
      <c r="E17" s="2"/>
      <c r="F17" s="2" t="s">
        <v>117</v>
      </c>
      <c r="G17" s="2">
        <v>113.52</v>
      </c>
      <c r="H17" s="2"/>
      <c r="I17" s="2">
        <v>113.52</v>
      </c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3" t="s">
        <v>23</v>
      </c>
      <c r="B19" s="3" t="s">
        <v>24</v>
      </c>
      <c r="C19" s="2"/>
      <c r="D19" s="2"/>
      <c r="E19" s="2"/>
      <c r="F19" s="2"/>
      <c r="G19" s="2">
        <f>SUM(G20+G27+G34+G35+G36+G463)</f>
        <v>634.56000000000006</v>
      </c>
      <c r="H19" s="2">
        <f>SUM(H20+H27+H34+H35+H36+H37)</f>
        <v>0</v>
      </c>
      <c r="I19" s="2">
        <f>SUM(I20+I27+I34+I35+I36+I37)</f>
        <v>516.03</v>
      </c>
      <c r="J19" s="2"/>
    </row>
    <row r="20" spans="1:10">
      <c r="A20" s="3" t="s">
        <v>2</v>
      </c>
      <c r="B20" s="3" t="s">
        <v>25</v>
      </c>
      <c r="C20" s="3"/>
      <c r="D20" s="3"/>
      <c r="E20" s="3"/>
      <c r="F20" s="3"/>
      <c r="G20" s="2">
        <f>SUM(G23+G24)</f>
        <v>65.98</v>
      </c>
      <c r="H20" s="2"/>
      <c r="I20" s="2">
        <f>I23+I24</f>
        <v>22.76</v>
      </c>
      <c r="J20" s="2"/>
    </row>
    <row r="21" spans="1:10">
      <c r="A21" s="3"/>
      <c r="B21" s="3" t="s">
        <v>26</v>
      </c>
      <c r="C21" s="3"/>
      <c r="D21" s="3"/>
      <c r="E21" s="3"/>
      <c r="F21" s="3"/>
      <c r="G21" s="2"/>
      <c r="H21" s="2"/>
      <c r="I21" s="2"/>
      <c r="J21" s="2"/>
    </row>
    <row r="22" spans="1:10">
      <c r="A22" s="3"/>
      <c r="B22" s="3" t="s">
        <v>27</v>
      </c>
      <c r="C22" s="3"/>
      <c r="D22" s="3"/>
      <c r="E22" s="3"/>
      <c r="F22" s="3"/>
      <c r="G22" s="2"/>
      <c r="H22" s="2"/>
      <c r="I22" s="2"/>
      <c r="J22" s="2"/>
    </row>
    <row r="23" spans="1:10">
      <c r="A23" s="2" t="s">
        <v>5</v>
      </c>
      <c r="B23" s="2" t="s">
        <v>28</v>
      </c>
      <c r="C23" s="2"/>
      <c r="D23" s="2"/>
      <c r="E23" s="2"/>
      <c r="F23" s="2"/>
      <c r="G23" s="2"/>
      <c r="H23" s="2">
        <v>490.92</v>
      </c>
      <c r="I23" s="2"/>
      <c r="J23" s="2"/>
    </row>
    <row r="24" spans="1:10">
      <c r="A24" s="2" t="s">
        <v>7</v>
      </c>
      <c r="B24" s="2" t="s">
        <v>29</v>
      </c>
      <c r="C24" s="2"/>
      <c r="D24" s="2"/>
      <c r="E24" s="2"/>
      <c r="F24" s="2"/>
      <c r="G24" s="2">
        <v>65.98</v>
      </c>
      <c r="H24" s="2"/>
      <c r="I24" s="2">
        <v>22.76</v>
      </c>
      <c r="J24" s="2"/>
    </row>
    <row r="25" spans="1:10">
      <c r="A25" s="2"/>
      <c r="B25" s="2" t="s">
        <v>30</v>
      </c>
      <c r="C25" s="2"/>
      <c r="D25" s="2"/>
      <c r="E25" s="2"/>
      <c r="F25" s="2"/>
      <c r="G25" s="2"/>
      <c r="H25" s="2"/>
      <c r="I25" s="2"/>
      <c r="J25" s="2"/>
    </row>
    <row r="26" spans="1:10">
      <c r="A26" s="3" t="s">
        <v>11</v>
      </c>
      <c r="B26" s="3" t="s">
        <v>31</v>
      </c>
      <c r="C26" s="3"/>
      <c r="D26" s="3"/>
      <c r="E26" s="3"/>
      <c r="F26" s="2"/>
      <c r="G26" s="2"/>
      <c r="H26" s="2"/>
      <c r="I26" s="2"/>
      <c r="J26" s="2"/>
    </row>
    <row r="27" spans="1:10">
      <c r="A27" s="3"/>
      <c r="B27" s="3" t="s">
        <v>32</v>
      </c>
      <c r="C27" s="3"/>
      <c r="D27" s="3"/>
      <c r="E27" s="3"/>
      <c r="F27" s="2"/>
      <c r="G27" s="8">
        <f>SUM(G28+G29+G30+G31+G32+G33)</f>
        <v>270.34000000000003</v>
      </c>
      <c r="H27" s="2">
        <f t="shared" ref="H27" si="0">SUM(H28+H29+H30+H31+H32+H33)</f>
        <v>0</v>
      </c>
      <c r="I27" s="2">
        <f>I28+I30+I31</f>
        <v>167.21</v>
      </c>
      <c r="J27" s="2"/>
    </row>
    <row r="28" spans="1:10">
      <c r="A28" s="2" t="s">
        <v>33</v>
      </c>
      <c r="B28" s="2" t="s">
        <v>34</v>
      </c>
      <c r="C28" s="2"/>
      <c r="D28" s="2"/>
      <c r="E28" s="2"/>
      <c r="F28" s="2"/>
      <c r="G28" s="2">
        <v>36.950000000000003</v>
      </c>
      <c r="H28" s="2"/>
      <c r="I28" s="2">
        <v>18.48</v>
      </c>
      <c r="J28" s="2"/>
    </row>
    <row r="29" spans="1:10">
      <c r="A29" s="2" t="s">
        <v>35</v>
      </c>
      <c r="B29" s="2" t="s">
        <v>36</v>
      </c>
      <c r="C29" s="2"/>
      <c r="D29" s="2"/>
      <c r="E29" s="2"/>
      <c r="F29" s="2"/>
      <c r="G29" s="2"/>
      <c r="H29" s="2"/>
      <c r="I29" s="2"/>
      <c r="J29" s="2"/>
    </row>
    <row r="30" spans="1:10">
      <c r="A30" s="2" t="s">
        <v>37</v>
      </c>
      <c r="B30" s="2" t="s">
        <v>38</v>
      </c>
      <c r="C30" s="2"/>
      <c r="D30" s="2"/>
      <c r="E30" s="2"/>
      <c r="F30" s="2"/>
      <c r="G30" s="2">
        <v>36.950000000000003</v>
      </c>
      <c r="H30" s="2"/>
      <c r="I30" s="2">
        <v>18.48</v>
      </c>
      <c r="J30" s="2"/>
    </row>
    <row r="31" spans="1:10">
      <c r="A31" s="2" t="s">
        <v>39</v>
      </c>
      <c r="B31" s="2" t="s">
        <v>40</v>
      </c>
      <c r="C31" s="2"/>
      <c r="D31" s="2"/>
      <c r="E31" s="2"/>
      <c r="F31" s="2"/>
      <c r="G31" s="2">
        <v>196.44</v>
      </c>
      <c r="H31" s="2"/>
      <c r="I31" s="2">
        <v>130.25</v>
      </c>
      <c r="J31" s="2"/>
    </row>
    <row r="32" spans="1:10">
      <c r="A32" s="2" t="s">
        <v>41</v>
      </c>
      <c r="B32" s="2" t="s">
        <v>42</v>
      </c>
      <c r="C32" s="2"/>
      <c r="D32" s="2"/>
      <c r="E32" s="2"/>
      <c r="F32" s="2"/>
      <c r="G32" s="2"/>
      <c r="H32" s="2"/>
      <c r="I32" s="2"/>
      <c r="J32" s="2"/>
    </row>
    <row r="33" spans="1:10">
      <c r="A33" s="2" t="s">
        <v>43</v>
      </c>
      <c r="B33" s="2" t="s">
        <v>45</v>
      </c>
      <c r="C33" s="2"/>
      <c r="D33" s="2"/>
      <c r="E33" s="2"/>
      <c r="F33" s="2"/>
      <c r="G33" s="2"/>
      <c r="H33" s="2"/>
      <c r="I33" s="2"/>
      <c r="J33" s="2"/>
    </row>
    <row r="34" spans="1:10">
      <c r="A34" s="3" t="s">
        <v>13</v>
      </c>
      <c r="B34" s="3" t="s">
        <v>47</v>
      </c>
      <c r="C34" s="3"/>
      <c r="D34" s="3"/>
      <c r="E34" s="3"/>
      <c r="F34" s="2"/>
      <c r="G34" s="2">
        <v>232.26</v>
      </c>
      <c r="H34" s="2"/>
      <c r="I34" s="8">
        <v>178.2</v>
      </c>
      <c r="J34" s="2"/>
    </row>
    <row r="35" spans="1:10">
      <c r="A35" s="3" t="s">
        <v>14</v>
      </c>
      <c r="B35" s="3" t="s">
        <v>48</v>
      </c>
      <c r="C35" s="3"/>
      <c r="D35" s="3"/>
      <c r="E35" s="3"/>
      <c r="F35" s="3"/>
      <c r="G35" s="2">
        <v>29.03</v>
      </c>
      <c r="H35" s="2"/>
      <c r="I35" s="2">
        <v>110.91</v>
      </c>
      <c r="J35" s="2"/>
    </row>
    <row r="36" spans="1:10">
      <c r="A36" s="3" t="s">
        <v>21</v>
      </c>
      <c r="B36" s="3" t="s">
        <v>49</v>
      </c>
      <c r="C36" s="3"/>
      <c r="D36" s="3"/>
      <c r="E36" s="3"/>
      <c r="F36" s="3" t="s">
        <v>157</v>
      </c>
      <c r="G36" s="2">
        <v>36.950000000000003</v>
      </c>
      <c r="H36" s="2"/>
      <c r="I36" s="2">
        <v>36.950000000000003</v>
      </c>
      <c r="J36" s="2"/>
    </row>
    <row r="37" spans="1:10">
      <c r="A37" s="3" t="s">
        <v>50</v>
      </c>
      <c r="B37" s="3" t="s">
        <v>51</v>
      </c>
      <c r="C37" s="3"/>
      <c r="D37" s="3"/>
      <c r="E37" s="3"/>
      <c r="F37" s="3"/>
      <c r="G37" s="2"/>
      <c r="H37" s="2"/>
      <c r="I37" s="2"/>
      <c r="J37" s="2"/>
    </row>
    <row r="38" spans="1:10">
      <c r="A38" s="2"/>
      <c r="B38" s="2"/>
      <c r="C38" s="2"/>
      <c r="D38" s="2"/>
      <c r="E38" s="2"/>
      <c r="F38" s="3" t="s">
        <v>143</v>
      </c>
      <c r="G38" s="2"/>
      <c r="H38" s="2"/>
      <c r="I38" s="2">
        <f>I14+G16-I19</f>
        <v>-172.23000000000002</v>
      </c>
      <c r="J38" s="2"/>
    </row>
    <row r="39" spans="1:10">
      <c r="A39" s="3" t="s">
        <v>53</v>
      </c>
      <c r="B39" s="3" t="s">
        <v>54</v>
      </c>
      <c r="C39" s="3"/>
      <c r="D39" s="3"/>
      <c r="E39" s="3"/>
      <c r="F39" s="3"/>
      <c r="G39" s="2"/>
      <c r="H39" s="2"/>
      <c r="I39" s="8">
        <v>0</v>
      </c>
      <c r="J39" s="2"/>
    </row>
    <row r="40" spans="1:10">
      <c r="A40" s="3" t="s">
        <v>159</v>
      </c>
      <c r="B40" s="2"/>
      <c r="C40" s="2"/>
      <c r="D40" s="2"/>
      <c r="E40" s="2"/>
      <c r="F40" s="3" t="s">
        <v>160</v>
      </c>
      <c r="G40" s="2">
        <v>71.52</v>
      </c>
      <c r="H40" s="2"/>
      <c r="I40" s="8">
        <v>72.239999999999995</v>
      </c>
    </row>
    <row r="42" spans="1:10">
      <c r="A42" s="1" t="s">
        <v>55</v>
      </c>
      <c r="F42" s="1" t="s">
        <v>146</v>
      </c>
      <c r="I42" s="1" t="s">
        <v>58</v>
      </c>
    </row>
    <row r="43" spans="1:10">
      <c r="A43" s="1" t="s">
        <v>56</v>
      </c>
      <c r="F43" s="1" t="s">
        <v>57</v>
      </c>
    </row>
    <row r="45" spans="1:10">
      <c r="A45" s="1" t="s">
        <v>156</v>
      </c>
      <c r="I45" s="1" t="s">
        <v>58</v>
      </c>
    </row>
    <row r="46" spans="1:10">
      <c r="A46" s="1" t="s">
        <v>56</v>
      </c>
      <c r="F46" s="1" t="s">
        <v>57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46"/>
  <sheetViews>
    <sheetView workbookViewId="0">
      <selection activeCell="G9" sqref="G9"/>
    </sheetView>
  </sheetViews>
  <sheetFormatPr defaultRowHeight="15"/>
  <cols>
    <col min="1" max="1" width="9.140625" style="1"/>
    <col min="2" max="2" width="0.140625" style="1" customWidth="1"/>
    <col min="3" max="3" width="9.140625" style="1" hidden="1" customWidth="1"/>
    <col min="4" max="4" width="0.140625" style="1" hidden="1" customWidth="1"/>
    <col min="5" max="5" width="14.7109375" style="1" hidden="1" customWidth="1"/>
    <col min="6" max="6" width="42" style="1" customWidth="1"/>
    <col min="7" max="7" width="15.140625" style="1" customWidth="1"/>
    <col min="8" max="8" width="9.140625" style="1" hidden="1" customWidth="1"/>
    <col min="9" max="9" width="15.5703125" style="1" customWidth="1"/>
    <col min="10" max="10" width="0.28515625" style="1" customWidth="1"/>
    <col min="11" max="16384" width="9.140625" style="1"/>
  </cols>
  <sheetData>
    <row r="1" spans="1:10" ht="15.75">
      <c r="A1" s="5" t="s">
        <v>164</v>
      </c>
    </row>
    <row r="2" spans="1:10">
      <c r="A2" s="1" t="s">
        <v>100</v>
      </c>
    </row>
    <row r="4" spans="1:10">
      <c r="A4" s="4" t="s">
        <v>1</v>
      </c>
    </row>
    <row r="6" spans="1:10">
      <c r="A6" s="1" t="s">
        <v>2</v>
      </c>
      <c r="B6" s="1" t="s">
        <v>3</v>
      </c>
      <c r="G6" s="1" t="s">
        <v>111</v>
      </c>
    </row>
    <row r="7" spans="1:10">
      <c r="A7" s="1" t="s">
        <v>5</v>
      </c>
      <c r="B7" s="1" t="s">
        <v>6</v>
      </c>
      <c r="F7" s="1" t="s">
        <v>178</v>
      </c>
      <c r="G7" s="1" t="s">
        <v>179</v>
      </c>
    </row>
    <row r="8" spans="1:10">
      <c r="A8" s="1" t="s">
        <v>7</v>
      </c>
      <c r="B8" s="1" t="s">
        <v>8</v>
      </c>
    </row>
    <row r="9" spans="1:10">
      <c r="A9" s="1" t="s">
        <v>9</v>
      </c>
      <c r="B9" s="1" t="s">
        <v>10</v>
      </c>
    </row>
    <row r="10" spans="1:10">
      <c r="A10" s="1" t="s">
        <v>11</v>
      </c>
      <c r="B10" s="1" t="s">
        <v>12</v>
      </c>
      <c r="G10" s="1" t="s">
        <v>130</v>
      </c>
    </row>
    <row r="11" spans="1:10">
      <c r="A11" s="1" t="s">
        <v>13</v>
      </c>
      <c r="F11" s="1" t="s">
        <v>117</v>
      </c>
      <c r="G11" s="1" t="s">
        <v>132</v>
      </c>
    </row>
    <row r="12" spans="1:10">
      <c r="J12" s="2"/>
    </row>
    <row r="13" spans="1:10">
      <c r="A13" s="2" t="s">
        <v>15</v>
      </c>
      <c r="B13" s="2" t="s">
        <v>16</v>
      </c>
      <c r="C13" s="2"/>
      <c r="D13" s="2"/>
      <c r="E13" s="2"/>
      <c r="F13" s="2"/>
      <c r="G13" s="2" t="s">
        <v>17</v>
      </c>
      <c r="H13" s="2"/>
      <c r="I13" s="2" t="s">
        <v>18</v>
      </c>
      <c r="J13" s="2"/>
    </row>
    <row r="14" spans="1:10">
      <c r="A14" s="2"/>
      <c r="B14" s="2"/>
      <c r="C14" s="2"/>
      <c r="D14" s="2"/>
      <c r="E14" s="2"/>
      <c r="F14" s="3" t="s">
        <v>167</v>
      </c>
      <c r="G14" s="2"/>
      <c r="H14" s="2"/>
      <c r="I14" s="8">
        <v>204.5</v>
      </c>
      <c r="J14" s="2"/>
    </row>
    <row r="15" spans="1:10">
      <c r="A15" s="3" t="s">
        <v>19</v>
      </c>
      <c r="B15" s="3" t="s">
        <v>20</v>
      </c>
      <c r="C15" s="2"/>
      <c r="D15" s="2"/>
      <c r="E15" s="2"/>
      <c r="F15" s="2"/>
      <c r="G15" s="8">
        <f>G16+G17</f>
        <v>492.48</v>
      </c>
      <c r="H15" s="2" t="e">
        <f>SUM(H16+#REF!+#REF!+#REF!+#REF!)</f>
        <v>#REF!</v>
      </c>
      <c r="I15" s="8">
        <f>I16+I17</f>
        <v>490.54</v>
      </c>
      <c r="J15" s="2"/>
    </row>
    <row r="16" spans="1:10">
      <c r="A16" s="2" t="s">
        <v>2</v>
      </c>
      <c r="B16" s="2" t="s">
        <v>12</v>
      </c>
      <c r="C16" s="2"/>
      <c r="D16" s="2"/>
      <c r="E16" s="2"/>
      <c r="F16" s="2"/>
      <c r="G16" s="2">
        <v>381.24</v>
      </c>
      <c r="H16" s="2"/>
      <c r="I16" s="8">
        <v>379.3</v>
      </c>
      <c r="J16" s="2"/>
    </row>
    <row r="17" spans="1:10">
      <c r="A17" s="2" t="s">
        <v>11</v>
      </c>
      <c r="B17" s="2"/>
      <c r="C17" s="2"/>
      <c r="D17" s="2"/>
      <c r="E17" s="2"/>
      <c r="F17" s="2" t="s">
        <v>117</v>
      </c>
      <c r="G17" s="2">
        <v>111.24</v>
      </c>
      <c r="H17" s="2"/>
      <c r="I17" s="8">
        <v>111.24</v>
      </c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3" t="s">
        <v>23</v>
      </c>
      <c r="B19" s="3" t="s">
        <v>24</v>
      </c>
      <c r="C19" s="2"/>
      <c r="D19" s="2"/>
      <c r="E19" s="2"/>
      <c r="F19" s="2"/>
      <c r="G19" s="2">
        <f>SUM(G20+G27+G34+G35+G36+G463)</f>
        <v>381.24000000000007</v>
      </c>
      <c r="H19" s="2">
        <f>SUM(H20+H27+H34+H35+H36+H463)</f>
        <v>0</v>
      </c>
      <c r="I19" s="2">
        <f>SUM(I20+I27+I34+I35+I36+I463)</f>
        <v>720.98</v>
      </c>
      <c r="J19" s="2"/>
    </row>
    <row r="20" spans="1:10">
      <c r="A20" s="3" t="s">
        <v>2</v>
      </c>
      <c r="B20" s="3" t="s">
        <v>25</v>
      </c>
      <c r="C20" s="3"/>
      <c r="D20" s="3"/>
      <c r="E20" s="3"/>
      <c r="F20" s="3"/>
      <c r="G20" s="2">
        <f>SUM(G23+G24)</f>
        <v>0</v>
      </c>
      <c r="H20" s="2"/>
      <c r="I20" s="2"/>
      <c r="J20" s="2"/>
    </row>
    <row r="21" spans="1:10">
      <c r="A21" s="3"/>
      <c r="B21" s="3" t="s">
        <v>26</v>
      </c>
      <c r="C21" s="3"/>
      <c r="D21" s="3"/>
      <c r="E21" s="3"/>
      <c r="F21" s="3"/>
      <c r="G21" s="2"/>
      <c r="H21" s="2"/>
      <c r="I21" s="2"/>
      <c r="J21" s="2"/>
    </row>
    <row r="22" spans="1:10">
      <c r="A22" s="3"/>
      <c r="B22" s="3" t="s">
        <v>27</v>
      </c>
      <c r="C22" s="3"/>
      <c r="D22" s="3"/>
      <c r="E22" s="3"/>
      <c r="F22" s="3"/>
      <c r="G22" s="2"/>
      <c r="H22" s="2"/>
      <c r="I22" s="2"/>
      <c r="J22" s="2"/>
    </row>
    <row r="23" spans="1:10">
      <c r="A23" s="2" t="s">
        <v>5</v>
      </c>
      <c r="B23" s="2" t="s">
        <v>28</v>
      </c>
      <c r="C23" s="2"/>
      <c r="D23" s="2"/>
      <c r="E23" s="2"/>
      <c r="F23" s="2"/>
      <c r="G23" s="2"/>
      <c r="H23" s="2">
        <v>490.92</v>
      </c>
      <c r="I23" s="2"/>
      <c r="J23" s="2"/>
    </row>
    <row r="24" spans="1:10">
      <c r="A24" s="2" t="s">
        <v>7</v>
      </c>
      <c r="B24" s="2" t="s">
        <v>29</v>
      </c>
      <c r="C24" s="2"/>
      <c r="D24" s="2"/>
      <c r="E24" s="2"/>
      <c r="F24" s="2"/>
      <c r="G24" s="2"/>
      <c r="H24" s="2"/>
      <c r="I24" s="2"/>
      <c r="J24" s="2"/>
    </row>
    <row r="25" spans="1:10">
      <c r="A25" s="2"/>
      <c r="B25" s="2" t="s">
        <v>30</v>
      </c>
      <c r="C25" s="2"/>
      <c r="D25" s="2"/>
      <c r="E25" s="2"/>
      <c r="F25" s="2"/>
      <c r="G25" s="2"/>
      <c r="H25" s="2"/>
      <c r="I25" s="2"/>
      <c r="J25" s="2"/>
    </row>
    <row r="26" spans="1:10">
      <c r="A26" s="3" t="s">
        <v>11</v>
      </c>
      <c r="B26" s="3" t="s">
        <v>31</v>
      </c>
      <c r="C26" s="3"/>
      <c r="D26" s="3"/>
      <c r="E26" s="3"/>
      <c r="F26" s="2"/>
      <c r="G26" s="2"/>
      <c r="H26" s="2"/>
      <c r="I26" s="2"/>
      <c r="J26" s="2"/>
    </row>
    <row r="27" spans="1:10">
      <c r="A27" s="3"/>
      <c r="B27" s="3" t="s">
        <v>32</v>
      </c>
      <c r="C27" s="3"/>
      <c r="D27" s="3"/>
      <c r="E27" s="3"/>
      <c r="F27" s="2"/>
      <c r="G27" s="2">
        <f>SUM(G28+G29+G30+G31+G32+G33)</f>
        <v>143.31</v>
      </c>
      <c r="H27" s="2">
        <f t="shared" ref="H27:I27" si="0">SUM(H28+H29+H30+H31+H32+H33)</f>
        <v>0</v>
      </c>
      <c r="I27" s="8">
        <f t="shared" si="0"/>
        <v>461.21</v>
      </c>
      <c r="J27" s="2"/>
    </row>
    <row r="28" spans="1:10">
      <c r="A28" s="2" t="s">
        <v>33</v>
      </c>
      <c r="B28" s="2" t="s">
        <v>34</v>
      </c>
      <c r="C28" s="2"/>
      <c r="D28" s="2"/>
      <c r="E28" s="2"/>
      <c r="F28" s="2"/>
      <c r="G28" s="2"/>
      <c r="H28" s="2"/>
      <c r="I28" s="2"/>
      <c r="J28" s="2"/>
    </row>
    <row r="29" spans="1:10">
      <c r="A29" s="2" t="s">
        <v>35</v>
      </c>
      <c r="B29" s="2" t="s">
        <v>36</v>
      </c>
      <c r="C29" s="2"/>
      <c r="D29" s="2"/>
      <c r="E29" s="2"/>
      <c r="F29" s="2"/>
      <c r="G29" s="2"/>
      <c r="H29" s="2"/>
      <c r="I29" s="2"/>
      <c r="J29" s="2"/>
    </row>
    <row r="30" spans="1:10">
      <c r="A30" s="2" t="s">
        <v>37</v>
      </c>
      <c r="B30" s="2" t="s">
        <v>38</v>
      </c>
      <c r="C30" s="2"/>
      <c r="D30" s="2"/>
      <c r="E30" s="2"/>
      <c r="F30" s="2"/>
      <c r="G30" s="2">
        <v>29.48</v>
      </c>
      <c r="H30" s="2"/>
      <c r="I30" s="2"/>
      <c r="J30" s="2"/>
    </row>
    <row r="31" spans="1:10">
      <c r="A31" s="2" t="s">
        <v>39</v>
      </c>
      <c r="B31" s="2" t="s">
        <v>40</v>
      </c>
      <c r="C31" s="2"/>
      <c r="D31" s="2"/>
      <c r="E31" s="2"/>
      <c r="F31" s="2"/>
      <c r="G31" s="8">
        <v>113.83</v>
      </c>
      <c r="H31" s="2"/>
      <c r="I31" s="2">
        <v>461.21</v>
      </c>
      <c r="J31" s="2"/>
    </row>
    <row r="32" spans="1:10">
      <c r="A32" s="2" t="s">
        <v>41</v>
      </c>
      <c r="B32" s="2" t="s">
        <v>42</v>
      </c>
      <c r="C32" s="2"/>
      <c r="D32" s="2"/>
      <c r="E32" s="2"/>
      <c r="F32" s="2"/>
      <c r="G32" s="2"/>
      <c r="H32" s="2"/>
      <c r="I32" s="2"/>
      <c r="J32" s="2"/>
    </row>
    <row r="33" spans="1:10">
      <c r="A33" s="2" t="s">
        <v>43</v>
      </c>
      <c r="B33" s="2" t="s">
        <v>45</v>
      </c>
      <c r="C33" s="2"/>
      <c r="D33" s="2"/>
      <c r="E33" s="2"/>
      <c r="F33" s="2"/>
      <c r="G33" s="2"/>
      <c r="H33" s="2"/>
      <c r="I33" s="2"/>
      <c r="J33" s="2"/>
    </row>
    <row r="34" spans="1:10">
      <c r="A34" s="3" t="s">
        <v>13</v>
      </c>
      <c r="B34" s="3" t="s">
        <v>47</v>
      </c>
      <c r="C34" s="3"/>
      <c r="D34" s="3"/>
      <c r="E34" s="3"/>
      <c r="F34" s="2"/>
      <c r="G34" s="2">
        <v>185.29</v>
      </c>
      <c r="H34" s="2"/>
      <c r="I34" s="2">
        <v>141.94999999999999</v>
      </c>
      <c r="J34" s="2"/>
    </row>
    <row r="35" spans="1:10">
      <c r="A35" s="3" t="s">
        <v>14</v>
      </c>
      <c r="B35" s="3" t="s">
        <v>48</v>
      </c>
      <c r="C35" s="3"/>
      <c r="D35" s="3"/>
      <c r="E35" s="3"/>
      <c r="F35" s="3"/>
      <c r="G35" s="2">
        <v>23.16</v>
      </c>
      <c r="H35" s="2"/>
      <c r="I35" s="2">
        <v>88.34</v>
      </c>
      <c r="J35" s="2"/>
    </row>
    <row r="36" spans="1:10">
      <c r="A36" s="3" t="s">
        <v>21</v>
      </c>
      <c r="B36" s="3" t="s">
        <v>49</v>
      </c>
      <c r="C36" s="3"/>
      <c r="D36" s="3"/>
      <c r="E36" s="3"/>
      <c r="F36" s="3" t="s">
        <v>157</v>
      </c>
      <c r="G36" s="2">
        <v>29.48</v>
      </c>
      <c r="H36" s="2"/>
      <c r="I36" s="2">
        <v>29.48</v>
      </c>
      <c r="J36" s="2"/>
    </row>
    <row r="37" spans="1:10">
      <c r="A37" s="3" t="s">
        <v>50</v>
      </c>
      <c r="B37" s="3" t="s">
        <v>51</v>
      </c>
      <c r="C37" s="3"/>
      <c r="D37" s="3"/>
      <c r="E37" s="3"/>
      <c r="F37" s="3"/>
      <c r="G37" s="2"/>
      <c r="H37" s="2"/>
      <c r="I37" s="2"/>
      <c r="J37" s="2"/>
    </row>
    <row r="38" spans="1:10">
      <c r="A38" s="2"/>
      <c r="B38" s="2"/>
      <c r="C38" s="2"/>
      <c r="D38" s="2"/>
      <c r="E38" s="2"/>
      <c r="F38" s="3" t="s">
        <v>143</v>
      </c>
      <c r="G38" s="2"/>
      <c r="H38" s="2"/>
      <c r="I38" s="8">
        <f>I14+G16-I19</f>
        <v>-135.24</v>
      </c>
      <c r="J38" s="2"/>
    </row>
    <row r="39" spans="1:10">
      <c r="A39" s="3" t="s">
        <v>53</v>
      </c>
      <c r="B39" s="3" t="s">
        <v>54</v>
      </c>
      <c r="C39" s="3"/>
      <c r="D39" s="3"/>
      <c r="E39" s="3"/>
      <c r="F39" s="3"/>
      <c r="G39" s="2"/>
      <c r="H39" s="2"/>
      <c r="I39" s="2">
        <v>0</v>
      </c>
      <c r="J39" s="2"/>
    </row>
    <row r="40" spans="1:10">
      <c r="A40" s="2"/>
      <c r="B40" s="2"/>
      <c r="C40" s="2"/>
      <c r="D40" s="2"/>
      <c r="E40" s="2"/>
      <c r="F40" s="2"/>
      <c r="G40" s="2"/>
      <c r="H40" s="2"/>
      <c r="I40" s="2"/>
    </row>
    <row r="42" spans="1:10">
      <c r="A42" s="1" t="s">
        <v>55</v>
      </c>
      <c r="F42" s="1" t="s">
        <v>146</v>
      </c>
      <c r="I42" s="1" t="s">
        <v>58</v>
      </c>
    </row>
    <row r="43" spans="1:10">
      <c r="A43" s="1" t="s">
        <v>56</v>
      </c>
      <c r="F43" s="1" t="s">
        <v>57</v>
      </c>
    </row>
    <row r="45" spans="1:10">
      <c r="A45" s="1" t="s">
        <v>147</v>
      </c>
      <c r="I45" s="1" t="s">
        <v>58</v>
      </c>
    </row>
    <row r="46" spans="1:10">
      <c r="A46" s="1" t="s">
        <v>56</v>
      </c>
      <c r="F46" s="1" t="s">
        <v>57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46"/>
  <sheetViews>
    <sheetView topLeftCell="A19" workbookViewId="0">
      <selection activeCell="I40" sqref="I40"/>
    </sheetView>
  </sheetViews>
  <sheetFormatPr defaultRowHeight="15"/>
  <cols>
    <col min="1" max="1" width="9.140625" style="1"/>
    <col min="2" max="2" width="0.140625" style="1" customWidth="1"/>
    <col min="3" max="3" width="9.140625" style="1" hidden="1" customWidth="1"/>
    <col min="4" max="4" width="0.140625" style="1" hidden="1" customWidth="1"/>
    <col min="5" max="5" width="14.7109375" style="1" hidden="1" customWidth="1"/>
    <col min="6" max="6" width="42" style="1" customWidth="1"/>
    <col min="7" max="7" width="15.140625" style="1" customWidth="1"/>
    <col min="8" max="8" width="9.140625" style="1" hidden="1" customWidth="1"/>
    <col min="9" max="9" width="15.5703125" style="1" customWidth="1"/>
    <col min="10" max="10" width="0.28515625" style="1" customWidth="1"/>
    <col min="11" max="16384" width="9.140625" style="1"/>
  </cols>
  <sheetData>
    <row r="1" spans="1:10" ht="15.75">
      <c r="A1" s="5" t="s">
        <v>164</v>
      </c>
    </row>
    <row r="2" spans="1:10">
      <c r="A2" s="1" t="s">
        <v>101</v>
      </c>
    </row>
    <row r="4" spans="1:10">
      <c r="A4" s="4" t="s">
        <v>1</v>
      </c>
    </row>
    <row r="6" spans="1:10">
      <c r="A6" s="1" t="s">
        <v>2</v>
      </c>
      <c r="B6" s="1" t="s">
        <v>3</v>
      </c>
      <c r="G6" s="1" t="s">
        <v>102</v>
      </c>
    </row>
    <row r="7" spans="1:10">
      <c r="A7" s="1" t="s">
        <v>5</v>
      </c>
      <c r="B7" s="1" t="s">
        <v>6</v>
      </c>
    </row>
    <row r="8" spans="1:10">
      <c r="A8" s="1" t="s">
        <v>7</v>
      </c>
      <c r="B8" s="1" t="s">
        <v>8</v>
      </c>
    </row>
    <row r="9" spans="1:10">
      <c r="A9" s="1" t="s">
        <v>9</v>
      </c>
      <c r="B9" s="1" t="s">
        <v>10</v>
      </c>
    </row>
    <row r="10" spans="1:10">
      <c r="A10" s="1" t="s">
        <v>11</v>
      </c>
      <c r="B10" s="1" t="s">
        <v>12</v>
      </c>
      <c r="G10" s="1" t="s">
        <v>130</v>
      </c>
    </row>
    <row r="11" spans="1:10">
      <c r="A11" s="1" t="s">
        <v>13</v>
      </c>
      <c r="F11" s="1" t="s">
        <v>117</v>
      </c>
      <c r="G11" s="1" t="s">
        <v>132</v>
      </c>
    </row>
    <row r="12" spans="1:10">
      <c r="J12" s="2"/>
    </row>
    <row r="13" spans="1:10">
      <c r="A13" s="2" t="s">
        <v>15</v>
      </c>
      <c r="B13" s="2" t="s">
        <v>16</v>
      </c>
      <c r="C13" s="2"/>
      <c r="D13" s="2"/>
      <c r="E13" s="2"/>
      <c r="F13" s="2"/>
      <c r="G13" s="2" t="s">
        <v>17</v>
      </c>
      <c r="H13" s="2"/>
      <c r="I13" s="2" t="s">
        <v>18</v>
      </c>
      <c r="J13" s="2"/>
    </row>
    <row r="14" spans="1:10">
      <c r="A14" s="2"/>
      <c r="B14" s="2"/>
      <c r="C14" s="2"/>
      <c r="D14" s="2"/>
      <c r="E14" s="2"/>
      <c r="F14" s="3" t="s">
        <v>167</v>
      </c>
      <c r="G14" s="2"/>
      <c r="H14" s="2"/>
      <c r="I14" s="2">
        <v>78.84</v>
      </c>
      <c r="J14" s="2"/>
    </row>
    <row r="15" spans="1:10">
      <c r="A15" s="3" t="s">
        <v>19</v>
      </c>
      <c r="B15" s="3" t="s">
        <v>20</v>
      </c>
      <c r="C15" s="2"/>
      <c r="D15" s="2"/>
      <c r="E15" s="2"/>
      <c r="F15" s="2"/>
      <c r="G15" s="8">
        <f>G16+G17</f>
        <v>183</v>
      </c>
      <c r="H15" s="2" t="e">
        <f>SUM(H16+#REF!+#REF!+#REF!+#REF!)</f>
        <v>#REF!</v>
      </c>
      <c r="I15" s="8">
        <f>I16+I17</f>
        <v>122</v>
      </c>
      <c r="J15" s="2"/>
    </row>
    <row r="16" spans="1:10">
      <c r="A16" s="2" t="s">
        <v>2</v>
      </c>
      <c r="B16" s="2" t="s">
        <v>12</v>
      </c>
      <c r="C16" s="2"/>
      <c r="D16" s="2"/>
      <c r="E16" s="2"/>
      <c r="F16" s="2"/>
      <c r="G16" s="8">
        <v>141.72</v>
      </c>
      <c r="H16" s="2"/>
      <c r="I16" s="2">
        <v>94.48</v>
      </c>
      <c r="J16" s="2"/>
    </row>
    <row r="17" spans="1:10">
      <c r="A17" s="2" t="s">
        <v>11</v>
      </c>
      <c r="B17" s="2"/>
      <c r="C17" s="2"/>
      <c r="D17" s="2"/>
      <c r="E17" s="2"/>
      <c r="F17" s="2" t="s">
        <v>117</v>
      </c>
      <c r="G17" s="2">
        <v>41.28</v>
      </c>
      <c r="H17" s="2"/>
      <c r="I17" s="2">
        <v>27.52</v>
      </c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3" t="s">
        <v>23</v>
      </c>
      <c r="B19" s="3" t="s">
        <v>24</v>
      </c>
      <c r="C19" s="2"/>
      <c r="D19" s="2"/>
      <c r="E19" s="2"/>
      <c r="F19" s="2"/>
      <c r="G19" s="8">
        <f>SUM(G20+G27+G34+G35+G36+G463)</f>
        <v>141.72000000000003</v>
      </c>
      <c r="H19" s="2">
        <f>SUM(H20+H27+H34+H35+H36+H463)</f>
        <v>0</v>
      </c>
      <c r="I19" s="2">
        <f>SUM(I20+I27+I34+I35+I36+I463)</f>
        <v>92.82</v>
      </c>
      <c r="J19" s="2"/>
    </row>
    <row r="20" spans="1:10">
      <c r="A20" s="3" t="s">
        <v>2</v>
      </c>
      <c r="B20" s="3" t="s">
        <v>25</v>
      </c>
      <c r="C20" s="3"/>
      <c r="D20" s="3"/>
      <c r="E20" s="3"/>
      <c r="F20" s="3"/>
      <c r="G20" s="2">
        <f>SUM(G23+G24)</f>
        <v>0</v>
      </c>
      <c r="H20" s="2"/>
      <c r="I20" s="2"/>
      <c r="J20" s="2"/>
    </row>
    <row r="21" spans="1:10">
      <c r="A21" s="3"/>
      <c r="B21" s="3" t="s">
        <v>26</v>
      </c>
      <c r="C21" s="3"/>
      <c r="D21" s="3"/>
      <c r="E21" s="3"/>
      <c r="F21" s="3"/>
      <c r="G21" s="2"/>
      <c r="H21" s="2"/>
      <c r="I21" s="2"/>
      <c r="J21" s="2"/>
    </row>
    <row r="22" spans="1:10">
      <c r="A22" s="3"/>
      <c r="B22" s="3" t="s">
        <v>27</v>
      </c>
      <c r="C22" s="3"/>
      <c r="D22" s="3"/>
      <c r="E22" s="3"/>
      <c r="F22" s="3"/>
      <c r="G22" s="2"/>
      <c r="H22" s="2"/>
      <c r="I22" s="2"/>
      <c r="J22" s="2"/>
    </row>
    <row r="23" spans="1:10">
      <c r="A23" s="2" t="s">
        <v>5</v>
      </c>
      <c r="B23" s="2" t="s">
        <v>28</v>
      </c>
      <c r="C23" s="2"/>
      <c r="D23" s="2"/>
      <c r="E23" s="2"/>
      <c r="F23" s="2"/>
      <c r="G23" s="2"/>
      <c r="H23" s="2">
        <v>490.92</v>
      </c>
      <c r="I23" s="2"/>
      <c r="J23" s="2"/>
    </row>
    <row r="24" spans="1:10">
      <c r="A24" s="2" t="s">
        <v>7</v>
      </c>
      <c r="B24" s="2" t="s">
        <v>29</v>
      </c>
      <c r="C24" s="2"/>
      <c r="D24" s="2"/>
      <c r="E24" s="2"/>
      <c r="F24" s="2"/>
      <c r="G24" s="2"/>
      <c r="H24" s="2"/>
      <c r="I24" s="2"/>
      <c r="J24" s="2"/>
    </row>
    <row r="25" spans="1:10">
      <c r="A25" s="2"/>
      <c r="B25" s="2" t="s">
        <v>30</v>
      </c>
      <c r="C25" s="2"/>
      <c r="D25" s="2"/>
      <c r="E25" s="2"/>
      <c r="F25" s="2"/>
      <c r="G25" s="2"/>
      <c r="H25" s="2"/>
      <c r="I25" s="2"/>
      <c r="J25" s="2"/>
    </row>
    <row r="26" spans="1:10">
      <c r="A26" s="3" t="s">
        <v>11</v>
      </c>
      <c r="B26" s="3" t="s">
        <v>31</v>
      </c>
      <c r="C26" s="3"/>
      <c r="D26" s="3"/>
      <c r="E26" s="3"/>
      <c r="F26" s="2"/>
      <c r="G26" s="2"/>
      <c r="H26" s="2"/>
      <c r="I26" s="2"/>
      <c r="J26" s="2"/>
    </row>
    <row r="27" spans="1:10">
      <c r="A27" s="3"/>
      <c r="B27" s="3" t="s">
        <v>32</v>
      </c>
      <c r="C27" s="3"/>
      <c r="D27" s="3"/>
      <c r="E27" s="3"/>
      <c r="F27" s="2"/>
      <c r="G27" s="8">
        <f>SUM(G28+G29+G30+G31+G32+G33)</f>
        <v>75</v>
      </c>
      <c r="H27" s="2">
        <f t="shared" ref="H27:I27" si="0">SUM(H28+H29+H30+H31+H32+H33)</f>
        <v>0</v>
      </c>
      <c r="I27" s="8">
        <f t="shared" si="0"/>
        <v>20</v>
      </c>
      <c r="J27" s="2"/>
    </row>
    <row r="28" spans="1:10">
      <c r="A28" s="2" t="s">
        <v>33</v>
      </c>
      <c r="B28" s="2" t="s">
        <v>34</v>
      </c>
      <c r="C28" s="2"/>
      <c r="D28" s="2"/>
      <c r="E28" s="2"/>
      <c r="F28" s="2"/>
      <c r="G28" s="2"/>
      <c r="H28" s="2"/>
      <c r="I28" s="2"/>
      <c r="J28" s="2"/>
    </row>
    <row r="29" spans="1:10">
      <c r="A29" s="2" t="s">
        <v>35</v>
      </c>
      <c r="B29" s="2" t="s">
        <v>36</v>
      </c>
      <c r="C29" s="2"/>
      <c r="D29" s="2"/>
      <c r="E29" s="2"/>
      <c r="F29" s="2"/>
      <c r="G29" s="2"/>
      <c r="H29" s="2"/>
      <c r="I29" s="2"/>
      <c r="J29" s="2"/>
    </row>
    <row r="30" spans="1:10">
      <c r="A30" s="2" t="s">
        <v>37</v>
      </c>
      <c r="B30" s="2" t="s">
        <v>38</v>
      </c>
      <c r="C30" s="2"/>
      <c r="D30" s="2"/>
      <c r="E30" s="2"/>
      <c r="F30" s="2"/>
      <c r="G30" s="2"/>
      <c r="H30" s="2"/>
      <c r="I30" s="2"/>
      <c r="J30" s="2"/>
    </row>
    <row r="31" spans="1:10">
      <c r="A31" s="2" t="s">
        <v>39</v>
      </c>
      <c r="B31" s="2" t="s">
        <v>40</v>
      </c>
      <c r="C31" s="2"/>
      <c r="D31" s="2"/>
      <c r="E31" s="2"/>
      <c r="F31" s="2"/>
      <c r="G31" s="8">
        <v>75</v>
      </c>
      <c r="H31" s="2"/>
      <c r="I31" s="8">
        <v>20</v>
      </c>
      <c r="J31" s="2"/>
    </row>
    <row r="32" spans="1:10">
      <c r="A32" s="2" t="s">
        <v>41</v>
      </c>
      <c r="B32" s="2" t="s">
        <v>42</v>
      </c>
      <c r="C32" s="2"/>
      <c r="D32" s="2"/>
      <c r="E32" s="2"/>
      <c r="F32" s="2"/>
      <c r="G32" s="2"/>
      <c r="H32" s="2"/>
      <c r="I32" s="2"/>
      <c r="J32" s="2"/>
    </row>
    <row r="33" spans="1:10">
      <c r="A33" s="2" t="s">
        <v>44</v>
      </c>
      <c r="B33" s="2" t="s">
        <v>45</v>
      </c>
      <c r="C33" s="2"/>
      <c r="D33" s="2"/>
      <c r="E33" s="2"/>
      <c r="F33" s="2"/>
      <c r="G33" s="2"/>
      <c r="H33" s="2"/>
      <c r="I33" s="2"/>
      <c r="J33" s="2"/>
    </row>
    <row r="34" spans="1:10">
      <c r="A34" s="3" t="s">
        <v>13</v>
      </c>
      <c r="B34" s="3" t="s">
        <v>47</v>
      </c>
      <c r="C34" s="3"/>
      <c r="D34" s="3"/>
      <c r="E34" s="3"/>
      <c r="F34" s="2"/>
      <c r="G34" s="2">
        <v>51.96</v>
      </c>
      <c r="H34" s="2"/>
      <c r="I34" s="2">
        <v>39.81</v>
      </c>
      <c r="J34" s="2"/>
    </row>
    <row r="35" spans="1:10">
      <c r="A35" s="3" t="s">
        <v>14</v>
      </c>
      <c r="B35" s="3" t="s">
        <v>48</v>
      </c>
      <c r="C35" s="3"/>
      <c r="D35" s="3"/>
      <c r="E35" s="3"/>
      <c r="F35" s="3"/>
      <c r="G35" s="2">
        <v>6.49</v>
      </c>
      <c r="H35" s="2"/>
      <c r="I35" s="2">
        <v>24.74</v>
      </c>
      <c r="J35" s="2"/>
    </row>
    <row r="36" spans="1:10">
      <c r="A36" s="3" t="s">
        <v>21</v>
      </c>
      <c r="B36" s="3" t="s">
        <v>49</v>
      </c>
      <c r="C36" s="3"/>
      <c r="D36" s="3"/>
      <c r="E36" s="3"/>
      <c r="F36" s="3" t="s">
        <v>157</v>
      </c>
      <c r="G36" s="2">
        <v>8.27</v>
      </c>
      <c r="H36" s="2"/>
      <c r="I36" s="2">
        <v>8.27</v>
      </c>
      <c r="J36" s="2"/>
    </row>
    <row r="37" spans="1:10">
      <c r="A37" s="3" t="s">
        <v>50</v>
      </c>
      <c r="B37" s="3" t="s">
        <v>51</v>
      </c>
      <c r="C37" s="3"/>
      <c r="D37" s="3"/>
      <c r="E37" s="3"/>
      <c r="F37" s="3"/>
      <c r="G37" s="2"/>
      <c r="H37" s="2"/>
      <c r="I37" s="2"/>
      <c r="J37" s="2"/>
    </row>
    <row r="38" spans="1:10">
      <c r="A38" s="2"/>
      <c r="B38" s="2"/>
      <c r="C38" s="2"/>
      <c r="D38" s="2"/>
      <c r="E38" s="2"/>
      <c r="F38" s="3" t="s">
        <v>143</v>
      </c>
      <c r="G38" s="2"/>
      <c r="H38" s="2"/>
      <c r="I38" s="8">
        <f>I14+G16-I19</f>
        <v>127.74000000000001</v>
      </c>
      <c r="J38" s="2"/>
    </row>
    <row r="39" spans="1:10">
      <c r="A39" s="3" t="s">
        <v>53</v>
      </c>
      <c r="B39" s="3" t="s">
        <v>54</v>
      </c>
      <c r="C39" s="3"/>
      <c r="D39" s="3"/>
      <c r="E39" s="3"/>
      <c r="F39" s="3"/>
      <c r="G39" s="2"/>
      <c r="H39" s="2"/>
      <c r="I39" s="2">
        <v>-59.64</v>
      </c>
      <c r="J39" s="2"/>
    </row>
    <row r="40" spans="1:10">
      <c r="A40" s="2"/>
      <c r="B40" s="2"/>
      <c r="C40" s="2"/>
      <c r="D40" s="2"/>
      <c r="E40" s="2"/>
      <c r="F40" s="2"/>
      <c r="G40" s="2"/>
      <c r="H40" s="2"/>
      <c r="I40" s="2"/>
    </row>
    <row r="42" spans="1:10">
      <c r="A42" s="1" t="s">
        <v>55</v>
      </c>
      <c r="F42" s="1" t="s">
        <v>148</v>
      </c>
      <c r="I42" s="1" t="s">
        <v>58</v>
      </c>
    </row>
    <row r="43" spans="1:10">
      <c r="A43" s="1" t="s">
        <v>56</v>
      </c>
      <c r="F43" s="1" t="s">
        <v>57</v>
      </c>
    </row>
    <row r="45" spans="1:10">
      <c r="A45" s="1" t="s">
        <v>158</v>
      </c>
      <c r="I45" s="1" t="s">
        <v>58</v>
      </c>
    </row>
    <row r="46" spans="1:10">
      <c r="A46" s="1" t="s">
        <v>56</v>
      </c>
      <c r="F46" s="1" t="s">
        <v>57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45"/>
  <sheetViews>
    <sheetView topLeftCell="A2" workbookViewId="0">
      <selection activeCell="L14" sqref="L14"/>
    </sheetView>
  </sheetViews>
  <sheetFormatPr defaultRowHeight="15"/>
  <cols>
    <col min="1" max="1" width="9.140625" style="1"/>
    <col min="2" max="2" width="0.140625" style="1" customWidth="1"/>
    <col min="3" max="3" width="9.140625" style="1" hidden="1" customWidth="1"/>
    <col min="4" max="4" width="0.140625" style="1" hidden="1" customWidth="1"/>
    <col min="5" max="5" width="14.7109375" style="1" hidden="1" customWidth="1"/>
    <col min="6" max="6" width="42" style="1" customWidth="1"/>
    <col min="7" max="7" width="15.140625" style="1" customWidth="1"/>
    <col min="8" max="8" width="9.140625" style="1" hidden="1" customWidth="1"/>
    <col min="9" max="9" width="15.5703125" style="1" customWidth="1"/>
    <col min="10" max="10" width="0.28515625" style="1" customWidth="1"/>
    <col min="11" max="16384" width="9.140625" style="1"/>
  </cols>
  <sheetData>
    <row r="1" spans="1:10" ht="15.75">
      <c r="A1" s="5" t="s">
        <v>164</v>
      </c>
    </row>
    <row r="2" spans="1:10">
      <c r="A2" s="1" t="s">
        <v>103</v>
      </c>
    </row>
    <row r="4" spans="1:10">
      <c r="A4" s="4" t="s">
        <v>1</v>
      </c>
    </row>
    <row r="6" spans="1:10">
      <c r="A6" s="1" t="s">
        <v>2</v>
      </c>
      <c r="B6" s="1" t="s">
        <v>3</v>
      </c>
      <c r="G6" s="1" t="s">
        <v>119</v>
      </c>
    </row>
    <row r="7" spans="1:10">
      <c r="A7" s="1" t="s">
        <v>5</v>
      </c>
      <c r="B7" s="1" t="s">
        <v>6</v>
      </c>
    </row>
    <row r="8" spans="1:10">
      <c r="A8" s="1" t="s">
        <v>7</v>
      </c>
      <c r="B8" s="1" t="s">
        <v>8</v>
      </c>
    </row>
    <row r="9" spans="1:10">
      <c r="A9" s="1" t="s">
        <v>9</v>
      </c>
      <c r="B9" s="1" t="s">
        <v>10</v>
      </c>
    </row>
    <row r="10" spans="1:10">
      <c r="A10" s="1" t="s">
        <v>11</v>
      </c>
      <c r="B10" s="1" t="s">
        <v>12</v>
      </c>
      <c r="G10" s="1" t="s">
        <v>171</v>
      </c>
    </row>
    <row r="12" spans="1:10">
      <c r="J12" s="2"/>
    </row>
    <row r="13" spans="1:10">
      <c r="A13" s="2" t="s">
        <v>15</v>
      </c>
      <c r="B13" s="2" t="s">
        <v>16</v>
      </c>
      <c r="C13" s="2"/>
      <c r="D13" s="2"/>
      <c r="E13" s="2"/>
      <c r="F13" s="2"/>
      <c r="G13" s="2" t="s">
        <v>17</v>
      </c>
      <c r="H13" s="2"/>
      <c r="I13" s="2" t="s">
        <v>18</v>
      </c>
      <c r="J13" s="2"/>
    </row>
    <row r="14" spans="1:10">
      <c r="A14" s="2"/>
      <c r="B14" s="2"/>
      <c r="C14" s="2"/>
      <c r="D14" s="2"/>
      <c r="E14" s="2"/>
      <c r="F14" s="3" t="s">
        <v>167</v>
      </c>
      <c r="G14" s="2"/>
      <c r="H14" s="2"/>
      <c r="I14" s="8">
        <v>332.6</v>
      </c>
      <c r="J14" s="2"/>
    </row>
    <row r="15" spans="1:10">
      <c r="A15" s="3" t="s">
        <v>19</v>
      </c>
      <c r="B15" s="3" t="s">
        <v>20</v>
      </c>
      <c r="C15" s="2"/>
      <c r="D15" s="2"/>
      <c r="E15" s="2"/>
      <c r="F15" s="2"/>
      <c r="G15" s="2">
        <v>542.04</v>
      </c>
      <c r="H15" s="2" t="e">
        <f>SUM(H16+#REF!+#REF!+#REF!+#REF!)</f>
        <v>#REF!</v>
      </c>
      <c r="I15" s="8">
        <v>540.74</v>
      </c>
      <c r="J15" s="2"/>
    </row>
    <row r="16" spans="1:10">
      <c r="A16" s="2" t="s">
        <v>2</v>
      </c>
      <c r="B16" s="2" t="s">
        <v>12</v>
      </c>
      <c r="C16" s="2"/>
      <c r="D16" s="2"/>
      <c r="E16" s="2"/>
      <c r="F16" s="2"/>
      <c r="G16" s="2">
        <v>542.04</v>
      </c>
      <c r="H16" s="2"/>
      <c r="I16" s="8">
        <v>540.74</v>
      </c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3" t="s">
        <v>23</v>
      </c>
      <c r="B18" s="3" t="s">
        <v>24</v>
      </c>
      <c r="C18" s="2"/>
      <c r="D18" s="2"/>
      <c r="E18" s="2"/>
      <c r="F18" s="2"/>
      <c r="G18" s="2">
        <f>SUM(G19+G26+G33+G34+G35)</f>
        <v>542.04000000000008</v>
      </c>
      <c r="H18" s="2">
        <f>SUM(H19+H26+H33+H34+H35+H36)</f>
        <v>0</v>
      </c>
      <c r="I18" s="2">
        <f>SUM(I19+I26+I33+I34+I35+I36)</f>
        <v>1665.34</v>
      </c>
      <c r="J18" s="2"/>
    </row>
    <row r="19" spans="1:10">
      <c r="A19" s="3" t="s">
        <v>2</v>
      </c>
      <c r="B19" s="3" t="s">
        <v>25</v>
      </c>
      <c r="C19" s="3"/>
      <c r="D19" s="3"/>
      <c r="E19" s="3"/>
      <c r="F19" s="3"/>
      <c r="G19" s="2">
        <f>SUM(G22+G23)</f>
        <v>100.38</v>
      </c>
      <c r="H19" s="2"/>
      <c r="I19" s="8">
        <f>SUM(I22+I23)</f>
        <v>53.96</v>
      </c>
      <c r="J19" s="2"/>
    </row>
    <row r="20" spans="1:10">
      <c r="A20" s="3"/>
      <c r="B20" s="3" t="s">
        <v>26</v>
      </c>
      <c r="C20" s="3"/>
      <c r="D20" s="3"/>
      <c r="E20" s="3"/>
      <c r="F20" s="3"/>
      <c r="G20" s="2"/>
      <c r="H20" s="2"/>
      <c r="I20" s="2"/>
      <c r="J20" s="2"/>
    </row>
    <row r="21" spans="1:10">
      <c r="A21" s="3"/>
      <c r="B21" s="3" t="s">
        <v>27</v>
      </c>
      <c r="C21" s="3"/>
      <c r="D21" s="3"/>
      <c r="E21" s="3"/>
      <c r="F21" s="3"/>
      <c r="G21" s="2"/>
      <c r="H21" s="2"/>
      <c r="I21" s="2"/>
      <c r="J21" s="2"/>
    </row>
    <row r="22" spans="1:10">
      <c r="A22" s="2" t="s">
        <v>5</v>
      </c>
      <c r="B22" s="2" t="s">
        <v>28</v>
      </c>
      <c r="C22" s="2"/>
      <c r="D22" s="2"/>
      <c r="E22" s="2"/>
      <c r="F22" s="2"/>
      <c r="G22" s="2"/>
      <c r="H22" s="2">
        <v>490.92</v>
      </c>
      <c r="I22" s="2"/>
      <c r="J22" s="2"/>
    </row>
    <row r="23" spans="1:10">
      <c r="A23" s="2" t="s">
        <v>7</v>
      </c>
      <c r="B23" s="2" t="s">
        <v>29</v>
      </c>
      <c r="C23" s="2"/>
      <c r="D23" s="2"/>
      <c r="E23" s="2"/>
      <c r="F23" s="2"/>
      <c r="G23" s="2">
        <v>100.38</v>
      </c>
      <c r="H23" s="2"/>
      <c r="I23" s="8">
        <v>53.96</v>
      </c>
      <c r="J23" s="2"/>
    </row>
    <row r="24" spans="1:10">
      <c r="A24" s="2"/>
      <c r="B24" s="2" t="s">
        <v>30</v>
      </c>
      <c r="C24" s="2"/>
      <c r="D24" s="2"/>
      <c r="E24" s="2"/>
      <c r="F24" s="2"/>
      <c r="G24" s="2"/>
      <c r="H24" s="2"/>
      <c r="I24" s="2"/>
      <c r="J24" s="2"/>
    </row>
    <row r="25" spans="1:10">
      <c r="A25" s="3" t="s">
        <v>11</v>
      </c>
      <c r="B25" s="3" t="s">
        <v>31</v>
      </c>
      <c r="C25" s="3"/>
      <c r="D25" s="3"/>
      <c r="E25" s="3"/>
      <c r="F25" s="2"/>
      <c r="G25" s="2"/>
      <c r="H25" s="2"/>
      <c r="I25" s="2"/>
      <c r="J25" s="2"/>
    </row>
    <row r="26" spans="1:10">
      <c r="A26" s="3"/>
      <c r="B26" s="3" t="s">
        <v>32</v>
      </c>
      <c r="C26" s="3"/>
      <c r="D26" s="3"/>
      <c r="E26" s="3"/>
      <c r="F26" s="2"/>
      <c r="G26" s="2">
        <f>SUM(G27+G28+G29+G30+G31+G32)</f>
        <v>214.8</v>
      </c>
      <c r="H26" s="2">
        <f t="shared" ref="H26:I26" si="0">SUM(H27+H28+H29+H30+H31+H32)</f>
        <v>0</v>
      </c>
      <c r="I26" s="2">
        <f t="shared" si="0"/>
        <v>1363.67</v>
      </c>
      <c r="J26" s="2"/>
    </row>
    <row r="27" spans="1:10">
      <c r="A27" s="2" t="s">
        <v>33</v>
      </c>
      <c r="B27" s="2" t="s">
        <v>34</v>
      </c>
      <c r="C27" s="2"/>
      <c r="D27" s="2"/>
      <c r="E27" s="2"/>
      <c r="F27" s="2"/>
      <c r="G27" s="2">
        <v>28.11</v>
      </c>
      <c r="H27" s="2"/>
      <c r="I27" s="2">
        <v>328.34</v>
      </c>
      <c r="J27" s="2"/>
    </row>
    <row r="28" spans="1:10">
      <c r="A28" s="2" t="s">
        <v>35</v>
      </c>
      <c r="B28" s="2" t="s">
        <v>36</v>
      </c>
      <c r="C28" s="2"/>
      <c r="D28" s="2"/>
      <c r="E28" s="2"/>
      <c r="F28" s="2"/>
      <c r="G28" s="2"/>
      <c r="H28" s="2"/>
      <c r="I28" s="2"/>
      <c r="J28" s="2"/>
    </row>
    <row r="29" spans="1:10">
      <c r="A29" s="2" t="s">
        <v>37</v>
      </c>
      <c r="B29" s="2" t="s">
        <v>38</v>
      </c>
      <c r="C29" s="2"/>
      <c r="D29" s="2"/>
      <c r="E29" s="2"/>
      <c r="F29" s="2"/>
      <c r="G29" s="2">
        <v>28.11</v>
      </c>
      <c r="H29" s="2"/>
      <c r="I29" s="2">
        <v>14.05</v>
      </c>
      <c r="J29" s="2"/>
    </row>
    <row r="30" spans="1:10">
      <c r="A30" s="2" t="s">
        <v>39</v>
      </c>
      <c r="B30" s="2" t="s">
        <v>40</v>
      </c>
      <c r="C30" s="2"/>
      <c r="D30" s="2"/>
      <c r="E30" s="2"/>
      <c r="F30" s="2"/>
      <c r="G30" s="2">
        <v>158.58000000000001</v>
      </c>
      <c r="H30" s="2"/>
      <c r="I30" s="2">
        <v>1021.28</v>
      </c>
      <c r="J30" s="2"/>
    </row>
    <row r="31" spans="1:10">
      <c r="A31" s="2" t="s">
        <v>41</v>
      </c>
      <c r="B31" s="2" t="s">
        <v>42</v>
      </c>
      <c r="C31" s="2"/>
      <c r="D31" s="2"/>
      <c r="E31" s="2"/>
      <c r="F31" s="2"/>
      <c r="G31" s="2"/>
      <c r="H31" s="2"/>
      <c r="I31" s="2"/>
      <c r="J31" s="2"/>
    </row>
    <row r="32" spans="1:10">
      <c r="A32" s="2" t="s">
        <v>43</v>
      </c>
      <c r="B32" s="2" t="s">
        <v>45</v>
      </c>
      <c r="C32" s="2"/>
      <c r="D32" s="2"/>
      <c r="E32" s="2"/>
      <c r="F32" s="2"/>
      <c r="G32" s="2"/>
      <c r="H32" s="2"/>
      <c r="I32" s="2"/>
      <c r="J32" s="2"/>
    </row>
    <row r="33" spans="1:10">
      <c r="A33" s="3" t="s">
        <v>13</v>
      </c>
      <c r="B33" s="3" t="s">
        <v>47</v>
      </c>
      <c r="C33" s="3"/>
      <c r="D33" s="3"/>
      <c r="E33" s="3"/>
      <c r="F33" s="2"/>
      <c r="G33" s="2">
        <v>176.67</v>
      </c>
      <c r="H33" s="2"/>
      <c r="I33" s="2">
        <v>135.37</v>
      </c>
      <c r="J33" s="2"/>
    </row>
    <row r="34" spans="1:10">
      <c r="A34" s="3" t="s">
        <v>14</v>
      </c>
      <c r="B34" s="3" t="s">
        <v>48</v>
      </c>
      <c r="C34" s="3"/>
      <c r="D34" s="3"/>
      <c r="E34" s="3"/>
      <c r="F34" s="3"/>
      <c r="G34" s="2">
        <v>22.08</v>
      </c>
      <c r="H34" s="2"/>
      <c r="I34" s="2">
        <v>84.23</v>
      </c>
      <c r="J34" s="2"/>
    </row>
    <row r="35" spans="1:10">
      <c r="A35" s="3" t="s">
        <v>21</v>
      </c>
      <c r="B35" s="3" t="s">
        <v>49</v>
      </c>
      <c r="C35" s="3"/>
      <c r="D35" s="3"/>
      <c r="E35" s="3"/>
      <c r="F35" s="3" t="s">
        <v>142</v>
      </c>
      <c r="G35" s="2">
        <v>28.11</v>
      </c>
      <c r="H35" s="2"/>
      <c r="I35" s="2">
        <v>28.11</v>
      </c>
      <c r="J35" s="2"/>
    </row>
    <row r="36" spans="1:10">
      <c r="A36" s="3" t="s">
        <v>50</v>
      </c>
      <c r="B36" s="3" t="s">
        <v>51</v>
      </c>
      <c r="C36" s="3"/>
      <c r="D36" s="3"/>
      <c r="E36" s="3"/>
      <c r="F36" s="3"/>
      <c r="G36" s="2"/>
      <c r="H36" s="2"/>
      <c r="I36" s="2"/>
      <c r="J36" s="2"/>
    </row>
    <row r="37" spans="1:10">
      <c r="A37" s="2"/>
      <c r="B37" s="2"/>
      <c r="C37" s="2"/>
      <c r="D37" s="2"/>
      <c r="E37" s="2"/>
      <c r="F37" s="3" t="s">
        <v>143</v>
      </c>
      <c r="G37" s="2"/>
      <c r="H37" s="2"/>
      <c r="I37" s="8">
        <f>I14+G16-I18</f>
        <v>-790.69999999999993</v>
      </c>
      <c r="J37" s="2"/>
    </row>
    <row r="38" spans="1:10">
      <c r="A38" s="3" t="s">
        <v>53</v>
      </c>
      <c r="B38" s="3" t="s">
        <v>54</v>
      </c>
      <c r="C38" s="3"/>
      <c r="D38" s="3"/>
      <c r="E38" s="3"/>
      <c r="F38" s="3"/>
      <c r="G38" s="2"/>
      <c r="H38" s="2"/>
      <c r="I38" s="8">
        <v>0</v>
      </c>
      <c r="J38" s="2"/>
    </row>
    <row r="39" spans="1:10">
      <c r="A39" s="3" t="s">
        <v>159</v>
      </c>
      <c r="B39" s="2"/>
      <c r="C39" s="2"/>
      <c r="D39" s="2"/>
      <c r="E39" s="2"/>
      <c r="F39" s="3" t="s">
        <v>160</v>
      </c>
      <c r="G39" s="2">
        <v>140.52000000000001</v>
      </c>
      <c r="H39" s="2"/>
      <c r="I39" s="2">
        <v>140.52000000000001</v>
      </c>
    </row>
    <row r="40" spans="1:10">
      <c r="A40" s="9"/>
    </row>
    <row r="41" spans="1:10">
      <c r="A41" s="1" t="s">
        <v>55</v>
      </c>
      <c r="F41" s="1" t="s">
        <v>148</v>
      </c>
      <c r="I41" s="1" t="s">
        <v>58</v>
      </c>
    </row>
    <row r="42" spans="1:10">
      <c r="A42" s="1" t="s">
        <v>56</v>
      </c>
      <c r="F42" s="1" t="s">
        <v>57</v>
      </c>
    </row>
    <row r="44" spans="1:10">
      <c r="A44" s="1" t="s">
        <v>147</v>
      </c>
      <c r="I44" s="1" t="s">
        <v>58</v>
      </c>
    </row>
    <row r="45" spans="1:10">
      <c r="A45" s="1" t="s">
        <v>56</v>
      </c>
      <c r="F45" s="1" t="s">
        <v>57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45"/>
  <sheetViews>
    <sheetView topLeftCell="A5" workbookViewId="0">
      <selection activeCell="F9" sqref="F9"/>
    </sheetView>
  </sheetViews>
  <sheetFormatPr defaultRowHeight="15"/>
  <cols>
    <col min="1" max="1" width="9.140625" style="1"/>
    <col min="2" max="2" width="0.140625" style="1" customWidth="1"/>
    <col min="3" max="3" width="9.140625" style="1" hidden="1" customWidth="1"/>
    <col min="4" max="4" width="0.140625" style="1" hidden="1" customWidth="1"/>
    <col min="5" max="5" width="14.7109375" style="1" hidden="1" customWidth="1"/>
    <col min="6" max="6" width="42" style="1" customWidth="1"/>
    <col min="7" max="7" width="15.140625" style="1" customWidth="1"/>
    <col min="8" max="8" width="9.140625" style="1" hidden="1" customWidth="1"/>
    <col min="9" max="9" width="15.5703125" style="1" customWidth="1"/>
    <col min="10" max="10" width="0.28515625" style="1" customWidth="1"/>
    <col min="11" max="16384" width="9.140625" style="1"/>
  </cols>
  <sheetData>
    <row r="1" spans="1:10" ht="15.75">
      <c r="A1" s="5" t="s">
        <v>164</v>
      </c>
    </row>
    <row r="2" spans="1:10" ht="18.75">
      <c r="A2" s="1" t="s">
        <v>115</v>
      </c>
    </row>
    <row r="4" spans="1:10">
      <c r="A4" s="4" t="s">
        <v>1</v>
      </c>
    </row>
    <row r="6" spans="1:10">
      <c r="A6" s="1" t="s">
        <v>2</v>
      </c>
      <c r="B6" s="1" t="s">
        <v>3</v>
      </c>
      <c r="G6" s="1" t="s">
        <v>174</v>
      </c>
    </row>
    <row r="7" spans="1:10">
      <c r="A7" s="1" t="s">
        <v>5</v>
      </c>
      <c r="B7" s="1" t="s">
        <v>6</v>
      </c>
    </row>
    <row r="8" spans="1:10">
      <c r="A8" s="1" t="s">
        <v>7</v>
      </c>
      <c r="B8" s="1" t="s">
        <v>8</v>
      </c>
    </row>
    <row r="9" spans="1:10">
      <c r="A9" s="1" t="s">
        <v>9</v>
      </c>
      <c r="B9" s="1" t="s">
        <v>10</v>
      </c>
    </row>
    <row r="10" spans="1:10">
      <c r="A10" s="1" t="s">
        <v>11</v>
      </c>
      <c r="B10" s="1" t="s">
        <v>12</v>
      </c>
      <c r="G10" s="1" t="s">
        <v>127</v>
      </c>
    </row>
    <row r="12" spans="1:10">
      <c r="J12" s="2"/>
    </row>
    <row r="13" spans="1:10">
      <c r="A13" s="2" t="s">
        <v>15</v>
      </c>
      <c r="B13" s="2" t="s">
        <v>16</v>
      </c>
      <c r="C13" s="2"/>
      <c r="D13" s="2"/>
      <c r="E13" s="2"/>
      <c r="F13" s="2"/>
      <c r="G13" s="2" t="s">
        <v>17</v>
      </c>
      <c r="H13" s="2"/>
      <c r="I13" s="2" t="s">
        <v>18</v>
      </c>
      <c r="J13" s="2"/>
    </row>
    <row r="14" spans="1:10">
      <c r="A14" s="2"/>
      <c r="B14" s="2"/>
      <c r="C14" s="2"/>
      <c r="D14" s="2"/>
      <c r="E14" s="2"/>
      <c r="F14" s="3" t="s">
        <v>167</v>
      </c>
      <c r="G14" s="2"/>
      <c r="H14" s="2"/>
      <c r="I14" s="2">
        <v>-253.69</v>
      </c>
      <c r="J14" s="2"/>
    </row>
    <row r="15" spans="1:10">
      <c r="A15" s="3" t="s">
        <v>19</v>
      </c>
      <c r="B15" s="3" t="s">
        <v>20</v>
      </c>
      <c r="C15" s="2"/>
      <c r="D15" s="2"/>
      <c r="E15" s="2"/>
      <c r="F15" s="2"/>
      <c r="G15" s="2">
        <v>11554.08</v>
      </c>
      <c r="H15" s="2" t="e">
        <f>SUM(H16+#REF!+#REF!+#REF!+#REF!)</f>
        <v>#REF!</v>
      </c>
      <c r="I15" s="8">
        <v>11354.77</v>
      </c>
      <c r="J15" s="2"/>
    </row>
    <row r="16" spans="1:10">
      <c r="A16" s="2" t="s">
        <v>2</v>
      </c>
      <c r="B16" s="2" t="s">
        <v>12</v>
      </c>
      <c r="C16" s="2"/>
      <c r="D16" s="2"/>
      <c r="E16" s="2"/>
      <c r="F16" s="2"/>
      <c r="G16" s="2">
        <v>11554.08</v>
      </c>
      <c r="H16" s="2"/>
      <c r="I16" s="8">
        <v>11354.77</v>
      </c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3" t="s">
        <v>23</v>
      </c>
      <c r="B18" s="3" t="s">
        <v>24</v>
      </c>
      <c r="C18" s="2"/>
      <c r="D18" s="2"/>
      <c r="E18" s="2"/>
      <c r="F18" s="2"/>
      <c r="G18" s="2">
        <f>SUM(G19+G26+G33+G34+G35)</f>
        <v>11554.080000000002</v>
      </c>
      <c r="H18" s="2">
        <f t="shared" ref="H18:I18" si="0">SUM(H19+H26+H33+H34+H35)</f>
        <v>490.92</v>
      </c>
      <c r="I18" s="8">
        <f t="shared" si="0"/>
        <v>12061.01</v>
      </c>
      <c r="J18" s="2"/>
    </row>
    <row r="19" spans="1:10">
      <c r="A19" s="3" t="s">
        <v>2</v>
      </c>
      <c r="B19" s="3" t="s">
        <v>25</v>
      </c>
      <c r="C19" s="3"/>
      <c r="D19" s="3"/>
      <c r="E19" s="3"/>
      <c r="F19" s="3"/>
      <c r="G19" s="8">
        <f>G22+G23</f>
        <v>2876</v>
      </c>
      <c r="H19" s="2">
        <f t="shared" ref="H19:I19" si="1">H22+H23</f>
        <v>490.92</v>
      </c>
      <c r="I19" s="8">
        <f t="shared" si="1"/>
        <v>4482.7300000000005</v>
      </c>
      <c r="J19" s="2"/>
    </row>
    <row r="20" spans="1:10">
      <c r="A20" s="3"/>
      <c r="B20" s="3" t="s">
        <v>26</v>
      </c>
      <c r="C20" s="3"/>
      <c r="D20" s="3"/>
      <c r="E20" s="3"/>
      <c r="F20" s="3"/>
      <c r="G20" s="2"/>
      <c r="H20" s="2"/>
      <c r="I20" s="2"/>
      <c r="J20" s="2"/>
    </row>
    <row r="21" spans="1:10">
      <c r="A21" s="3"/>
      <c r="B21" s="3" t="s">
        <v>27</v>
      </c>
      <c r="C21" s="3"/>
      <c r="D21" s="3"/>
      <c r="E21" s="3"/>
      <c r="F21" s="3"/>
      <c r="G21" s="2"/>
      <c r="H21" s="2">
        <f>SUM(H22+H24)</f>
        <v>490.92</v>
      </c>
      <c r="I21" s="2"/>
      <c r="J21" s="2"/>
    </row>
    <row r="22" spans="1:10">
      <c r="A22" s="2" t="s">
        <v>5</v>
      </c>
      <c r="B22" s="2" t="s">
        <v>28</v>
      </c>
      <c r="C22" s="2"/>
      <c r="D22" s="2"/>
      <c r="E22" s="2"/>
      <c r="F22" s="2"/>
      <c r="G22" s="2">
        <v>2030.12</v>
      </c>
      <c r="H22" s="2">
        <v>490.92</v>
      </c>
      <c r="I22" s="2">
        <v>3487.13</v>
      </c>
      <c r="J22" s="2"/>
    </row>
    <row r="23" spans="1:10">
      <c r="A23" s="2" t="s">
        <v>7</v>
      </c>
      <c r="B23" s="2" t="s">
        <v>29</v>
      </c>
      <c r="C23" s="2"/>
      <c r="D23" s="2"/>
      <c r="E23" s="2"/>
      <c r="F23" s="2"/>
      <c r="G23" s="2">
        <v>845.88</v>
      </c>
      <c r="H23" s="2"/>
      <c r="I23" s="8">
        <v>995.6</v>
      </c>
      <c r="J23" s="2"/>
    </row>
    <row r="24" spans="1:10">
      <c r="A24" s="2"/>
      <c r="B24" s="2" t="s">
        <v>30</v>
      </c>
      <c r="C24" s="2"/>
      <c r="D24" s="2"/>
      <c r="E24" s="2"/>
      <c r="F24" s="2"/>
      <c r="G24" s="2"/>
      <c r="H24" s="2"/>
      <c r="I24" s="2"/>
      <c r="J24" s="2"/>
    </row>
    <row r="25" spans="1:10">
      <c r="A25" s="3" t="s">
        <v>11</v>
      </c>
      <c r="B25" s="3" t="s">
        <v>31</v>
      </c>
      <c r="C25" s="3"/>
      <c r="D25" s="3"/>
      <c r="E25" s="3"/>
      <c r="F25" s="2"/>
      <c r="G25" s="2"/>
      <c r="H25" s="2"/>
      <c r="I25" s="2"/>
      <c r="J25" s="2"/>
    </row>
    <row r="26" spans="1:10">
      <c r="A26" s="3"/>
      <c r="B26" s="3" t="s">
        <v>32</v>
      </c>
      <c r="C26" s="3"/>
      <c r="D26" s="3"/>
      <c r="E26" s="3"/>
      <c r="F26" s="2"/>
      <c r="G26" s="8">
        <f>SUM(G27+G28+G29+G30+G31+G32)</f>
        <v>4854.7</v>
      </c>
      <c r="H26" s="2">
        <f t="shared" ref="H26:I26" si="2">SUM(H27+H28+H29+H30+H31+H32)</f>
        <v>0</v>
      </c>
      <c r="I26" s="2">
        <f t="shared" si="2"/>
        <v>3391.85</v>
      </c>
      <c r="J26" s="2"/>
    </row>
    <row r="27" spans="1:10">
      <c r="A27" s="2" t="s">
        <v>33</v>
      </c>
      <c r="B27" s="2" t="s">
        <v>34</v>
      </c>
      <c r="C27" s="2"/>
      <c r="D27" s="2"/>
      <c r="E27" s="2"/>
      <c r="F27" s="2"/>
      <c r="G27" s="2">
        <v>473.69</v>
      </c>
      <c r="H27" s="2"/>
      <c r="I27" s="8">
        <v>477.03</v>
      </c>
      <c r="J27" s="2"/>
    </row>
    <row r="28" spans="1:10">
      <c r="A28" s="2" t="s">
        <v>35</v>
      </c>
      <c r="B28" s="2" t="s">
        <v>36</v>
      </c>
      <c r="C28" s="2"/>
      <c r="D28" s="2"/>
      <c r="E28" s="2"/>
      <c r="F28" s="2"/>
      <c r="G28" s="2">
        <v>473.69</v>
      </c>
      <c r="H28" s="2"/>
      <c r="I28" s="8">
        <v>308.01</v>
      </c>
      <c r="J28" s="2"/>
    </row>
    <row r="29" spans="1:10">
      <c r="A29" s="2" t="s">
        <v>37</v>
      </c>
      <c r="B29" s="2" t="s">
        <v>38</v>
      </c>
      <c r="C29" s="2"/>
      <c r="D29" s="2"/>
      <c r="E29" s="2"/>
      <c r="F29" s="2"/>
      <c r="G29" s="2">
        <v>473.69</v>
      </c>
      <c r="H29" s="2"/>
      <c r="I29" s="8">
        <v>356.56</v>
      </c>
      <c r="J29" s="2"/>
    </row>
    <row r="30" spans="1:10">
      <c r="A30" s="2" t="s">
        <v>39</v>
      </c>
      <c r="B30" s="2" t="s">
        <v>40</v>
      </c>
      <c r="C30" s="2"/>
      <c r="D30" s="2"/>
      <c r="E30" s="2"/>
      <c r="F30" s="2"/>
      <c r="G30" s="2">
        <v>3433.63</v>
      </c>
      <c r="H30" s="2"/>
      <c r="I30" s="2">
        <v>2250.25</v>
      </c>
      <c r="J30" s="2"/>
    </row>
    <row r="31" spans="1:10">
      <c r="A31" s="2" t="s">
        <v>41</v>
      </c>
      <c r="B31" s="2" t="s">
        <v>42</v>
      </c>
      <c r="C31" s="2"/>
      <c r="D31" s="2"/>
      <c r="E31" s="2"/>
      <c r="F31" s="2"/>
      <c r="G31" s="2"/>
      <c r="H31" s="2"/>
      <c r="I31" s="2"/>
      <c r="J31" s="2"/>
    </row>
    <row r="32" spans="1:10">
      <c r="A32" s="2" t="s">
        <v>43</v>
      </c>
      <c r="B32" s="2" t="s">
        <v>45</v>
      </c>
      <c r="C32" s="2"/>
      <c r="D32" s="2"/>
      <c r="E32" s="2"/>
      <c r="F32" s="2"/>
      <c r="G32" s="2"/>
      <c r="H32" s="2"/>
      <c r="I32" s="2"/>
      <c r="J32" s="2"/>
    </row>
    <row r="33" spans="1:10">
      <c r="A33" s="3" t="s">
        <v>13</v>
      </c>
      <c r="B33" s="3" t="s">
        <v>47</v>
      </c>
      <c r="C33" s="3"/>
      <c r="D33" s="3"/>
      <c r="E33" s="3"/>
      <c r="F33" s="2"/>
      <c r="G33" s="8">
        <v>2977.5</v>
      </c>
      <c r="H33" s="2"/>
      <c r="I33" s="2">
        <v>2288.5100000000002</v>
      </c>
      <c r="J33" s="2"/>
    </row>
    <row r="34" spans="1:10">
      <c r="A34" s="3" t="s">
        <v>14</v>
      </c>
      <c r="B34" s="3" t="s">
        <v>48</v>
      </c>
      <c r="C34" s="3"/>
      <c r="D34" s="3"/>
      <c r="E34" s="3"/>
      <c r="F34" s="3"/>
      <c r="G34" s="2">
        <v>372.19</v>
      </c>
      <c r="H34" s="2"/>
      <c r="I34" s="2">
        <v>1424.23</v>
      </c>
      <c r="J34" s="2"/>
    </row>
    <row r="35" spans="1:10">
      <c r="A35" s="3" t="s">
        <v>21</v>
      </c>
      <c r="B35" s="3" t="s">
        <v>49</v>
      </c>
      <c r="C35" s="3"/>
      <c r="D35" s="3"/>
      <c r="E35" s="3"/>
      <c r="F35" s="3" t="s">
        <v>142</v>
      </c>
      <c r="G35" s="2">
        <v>473.69</v>
      </c>
      <c r="H35" s="2"/>
      <c r="I35" s="2">
        <v>473.69</v>
      </c>
      <c r="J35" s="2"/>
    </row>
    <row r="36" spans="1:10">
      <c r="A36" s="3" t="s">
        <v>50</v>
      </c>
      <c r="B36" s="3" t="s">
        <v>51</v>
      </c>
      <c r="C36" s="3"/>
      <c r="D36" s="3"/>
      <c r="E36" s="3"/>
      <c r="F36" s="3"/>
      <c r="G36" s="2"/>
      <c r="H36" s="2"/>
      <c r="I36" s="2"/>
      <c r="J36" s="2"/>
    </row>
    <row r="37" spans="1:10">
      <c r="A37" s="2"/>
      <c r="B37" s="2"/>
      <c r="C37" s="2"/>
      <c r="D37" s="2"/>
      <c r="E37" s="2"/>
      <c r="F37" s="3" t="s">
        <v>143</v>
      </c>
      <c r="G37" s="2"/>
      <c r="H37" s="2"/>
      <c r="I37" s="8">
        <f>I14+G16-I18</f>
        <v>-760.6200000000008</v>
      </c>
      <c r="J37" s="2"/>
    </row>
    <row r="38" spans="1:10">
      <c r="A38" s="3" t="s">
        <v>53</v>
      </c>
      <c r="B38" s="3" t="s">
        <v>54</v>
      </c>
      <c r="C38" s="3"/>
      <c r="D38" s="3"/>
      <c r="E38" s="3"/>
      <c r="F38" s="3"/>
      <c r="G38" s="2"/>
      <c r="H38" s="2"/>
      <c r="I38" s="2">
        <v>-990.88</v>
      </c>
      <c r="J38" s="2"/>
    </row>
    <row r="39" spans="1:10">
      <c r="A39" s="3" t="s">
        <v>159</v>
      </c>
      <c r="B39" s="2"/>
      <c r="C39" s="2"/>
      <c r="D39" s="2"/>
      <c r="E39" s="2"/>
      <c r="F39" s="3" t="s">
        <v>160</v>
      </c>
      <c r="G39" s="8">
        <v>1701</v>
      </c>
      <c r="H39" s="2"/>
      <c r="I39" s="2">
        <v>1647.71</v>
      </c>
    </row>
    <row r="41" spans="1:10">
      <c r="A41" s="1" t="s">
        <v>55</v>
      </c>
      <c r="F41" s="1" t="s">
        <v>148</v>
      </c>
      <c r="I41" s="1" t="s">
        <v>58</v>
      </c>
    </row>
    <row r="42" spans="1:10">
      <c r="A42" s="1" t="s">
        <v>56</v>
      </c>
      <c r="F42" s="1" t="s">
        <v>57</v>
      </c>
    </row>
    <row r="44" spans="1:10">
      <c r="A44" s="1" t="s">
        <v>147</v>
      </c>
      <c r="I44" s="1" t="s">
        <v>58</v>
      </c>
    </row>
    <row r="45" spans="1:10">
      <c r="A45" s="1" t="s">
        <v>56</v>
      </c>
      <c r="F45" s="1" t="s">
        <v>57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activeCell="F10" sqref="F10"/>
    </sheetView>
  </sheetViews>
  <sheetFormatPr defaultRowHeight="15"/>
  <cols>
    <col min="1" max="1" width="9.140625" style="1"/>
    <col min="2" max="2" width="0.140625" style="1" customWidth="1"/>
    <col min="3" max="3" width="9.140625" style="1" hidden="1" customWidth="1"/>
    <col min="4" max="4" width="0.140625" style="1" hidden="1" customWidth="1"/>
    <col min="5" max="5" width="14.7109375" style="1" hidden="1" customWidth="1"/>
    <col min="6" max="6" width="42" style="1" customWidth="1"/>
    <col min="7" max="7" width="15.140625" style="1" customWidth="1"/>
    <col min="8" max="8" width="9.140625" style="1" hidden="1" customWidth="1"/>
    <col min="9" max="9" width="15.5703125" style="1" customWidth="1"/>
    <col min="10" max="10" width="0.28515625" style="1" customWidth="1"/>
    <col min="11" max="16384" width="9.140625" style="1"/>
  </cols>
  <sheetData>
    <row r="1" spans="1:10" ht="15.75">
      <c r="A1" s="5" t="s">
        <v>164</v>
      </c>
    </row>
    <row r="2" spans="1:10">
      <c r="A2" s="1" t="s">
        <v>104</v>
      </c>
    </row>
    <row r="4" spans="1:10">
      <c r="A4" s="4" t="s">
        <v>1</v>
      </c>
    </row>
    <row r="6" spans="1:10">
      <c r="A6" s="1" t="s">
        <v>2</v>
      </c>
      <c r="B6" s="1" t="s">
        <v>3</v>
      </c>
      <c r="G6" s="1" t="s">
        <v>175</v>
      </c>
    </row>
    <row r="7" spans="1:10">
      <c r="A7" s="1" t="s">
        <v>5</v>
      </c>
      <c r="B7" s="1" t="s">
        <v>6</v>
      </c>
    </row>
    <row r="8" spans="1:10">
      <c r="A8" s="1" t="s">
        <v>7</v>
      </c>
      <c r="B8" s="1" t="s">
        <v>8</v>
      </c>
    </row>
    <row r="9" spans="1:10">
      <c r="A9" s="1" t="s">
        <v>9</v>
      </c>
      <c r="B9" s="1" t="s">
        <v>10</v>
      </c>
    </row>
    <row r="10" spans="1:10">
      <c r="A10" s="1" t="s">
        <v>11</v>
      </c>
      <c r="B10" s="1" t="s">
        <v>12</v>
      </c>
      <c r="G10" s="1" t="s">
        <v>118</v>
      </c>
    </row>
    <row r="11" spans="1:10">
      <c r="A11" s="1" t="s">
        <v>13</v>
      </c>
      <c r="F11" s="1" t="s">
        <v>117</v>
      </c>
      <c r="G11" s="1" t="s">
        <v>137</v>
      </c>
    </row>
    <row r="12" spans="1:10">
      <c r="J12" s="2"/>
    </row>
    <row r="13" spans="1:10">
      <c r="A13" s="2" t="s">
        <v>15</v>
      </c>
      <c r="B13" s="2" t="s">
        <v>16</v>
      </c>
      <c r="C13" s="2"/>
      <c r="D13" s="2"/>
      <c r="E13" s="2"/>
      <c r="F13" s="2"/>
      <c r="G13" s="2" t="s">
        <v>17</v>
      </c>
      <c r="H13" s="2"/>
      <c r="I13" s="2" t="s">
        <v>18</v>
      </c>
      <c r="J13" s="2"/>
    </row>
    <row r="14" spans="1:10">
      <c r="A14" s="2"/>
      <c r="B14" s="2"/>
      <c r="C14" s="2"/>
      <c r="D14" s="2"/>
      <c r="E14" s="2"/>
      <c r="F14" s="3" t="s">
        <v>167</v>
      </c>
      <c r="G14" s="2"/>
      <c r="H14" s="2"/>
      <c r="I14" s="2">
        <v>1744.84</v>
      </c>
      <c r="J14" s="2"/>
    </row>
    <row r="15" spans="1:10">
      <c r="A15" s="3" t="s">
        <v>19</v>
      </c>
      <c r="B15" s="3" t="s">
        <v>20</v>
      </c>
      <c r="C15" s="2"/>
      <c r="D15" s="2"/>
      <c r="E15" s="2"/>
      <c r="F15" s="2"/>
      <c r="G15" s="8">
        <f>G16+G17</f>
        <v>9650.4</v>
      </c>
      <c r="H15" s="2" t="e">
        <f>SUM(H16+#REF!+#REF!+#REF!+#REF!)</f>
        <v>#REF!</v>
      </c>
      <c r="I15" s="8">
        <f>I16+I17</f>
        <v>10628.64</v>
      </c>
      <c r="J15" s="2"/>
    </row>
    <row r="16" spans="1:10">
      <c r="A16" s="2" t="s">
        <v>2</v>
      </c>
      <c r="B16" s="2" t="s">
        <v>12</v>
      </c>
      <c r="C16" s="2"/>
      <c r="D16" s="2"/>
      <c r="E16" s="2"/>
      <c r="F16" s="2"/>
      <c r="G16" s="2">
        <v>9387.84</v>
      </c>
      <c r="H16" s="2"/>
      <c r="I16" s="2">
        <v>10350.99</v>
      </c>
      <c r="J16" s="2"/>
    </row>
    <row r="17" spans="1:10">
      <c r="A17" s="2" t="s">
        <v>11</v>
      </c>
      <c r="B17" s="2"/>
      <c r="C17" s="2"/>
      <c r="D17" s="2"/>
      <c r="E17" s="2"/>
      <c r="F17" s="2" t="s">
        <v>117</v>
      </c>
      <c r="G17" s="2">
        <v>262.56</v>
      </c>
      <c r="H17" s="2"/>
      <c r="I17" s="2">
        <v>277.64999999999998</v>
      </c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3" t="s">
        <v>23</v>
      </c>
      <c r="B19" s="3" t="s">
        <v>24</v>
      </c>
      <c r="C19" s="2"/>
      <c r="D19" s="2"/>
      <c r="E19" s="2"/>
      <c r="F19" s="2"/>
      <c r="G19" s="2">
        <f>SUM(G20+G27+G34+G35+G36+G464)</f>
        <v>9387.84</v>
      </c>
      <c r="H19" s="2">
        <f>SUM(H20+H27+H34+H35+H36+H37)</f>
        <v>0</v>
      </c>
      <c r="I19" s="2">
        <f>SUM(I20+I27+I34+I35+I36+I37)</f>
        <v>9571.25</v>
      </c>
      <c r="J19" s="2"/>
    </row>
    <row r="20" spans="1:10">
      <c r="A20" s="3" t="s">
        <v>2</v>
      </c>
      <c r="B20" s="3" t="s">
        <v>25</v>
      </c>
      <c r="C20" s="3"/>
      <c r="D20" s="3"/>
      <c r="E20" s="3"/>
      <c r="F20" s="3"/>
      <c r="G20" s="2">
        <f>SUM(G23+G24)</f>
        <v>2343.86</v>
      </c>
      <c r="H20" s="2"/>
      <c r="I20" s="2">
        <f>SUM(I23+I24)</f>
        <v>2878.9</v>
      </c>
      <c r="J20" s="2"/>
    </row>
    <row r="21" spans="1:10">
      <c r="A21" s="3"/>
      <c r="B21" s="3" t="s">
        <v>26</v>
      </c>
      <c r="C21" s="3"/>
      <c r="D21" s="3"/>
      <c r="E21" s="3"/>
      <c r="F21" s="3"/>
      <c r="G21" s="2"/>
      <c r="H21" s="2"/>
      <c r="I21" s="2"/>
      <c r="J21" s="2"/>
    </row>
    <row r="22" spans="1:10">
      <c r="A22" s="3"/>
      <c r="B22" s="3" t="s">
        <v>27</v>
      </c>
      <c r="C22" s="3"/>
      <c r="D22" s="3"/>
      <c r="E22" s="3"/>
      <c r="F22" s="3"/>
      <c r="G22" s="2"/>
      <c r="H22" s="2"/>
      <c r="I22" s="2"/>
      <c r="J22" s="2"/>
    </row>
    <row r="23" spans="1:10">
      <c r="A23" s="2" t="s">
        <v>5</v>
      </c>
      <c r="B23" s="2" t="s">
        <v>28</v>
      </c>
      <c r="C23" s="2"/>
      <c r="D23" s="2"/>
      <c r="E23" s="2"/>
      <c r="F23" s="2"/>
      <c r="G23" s="2">
        <v>1654.49</v>
      </c>
      <c r="H23" s="2">
        <v>490.92</v>
      </c>
      <c r="I23" s="2">
        <v>2416.7800000000002</v>
      </c>
      <c r="J23" s="2"/>
    </row>
    <row r="24" spans="1:10">
      <c r="A24" s="2" t="s">
        <v>7</v>
      </c>
      <c r="B24" s="2" t="s">
        <v>29</v>
      </c>
      <c r="C24" s="2"/>
      <c r="D24" s="2"/>
      <c r="E24" s="2"/>
      <c r="F24" s="2"/>
      <c r="G24" s="2">
        <v>689.37</v>
      </c>
      <c r="H24" s="2"/>
      <c r="I24" s="2">
        <v>462.12</v>
      </c>
      <c r="J24" s="2"/>
    </row>
    <row r="25" spans="1:10">
      <c r="A25" s="2"/>
      <c r="B25" s="2" t="s">
        <v>30</v>
      </c>
      <c r="C25" s="2"/>
      <c r="D25" s="2"/>
      <c r="E25" s="2"/>
      <c r="F25" s="2"/>
      <c r="G25" s="2"/>
      <c r="H25" s="2"/>
      <c r="I25" s="2"/>
      <c r="J25" s="2"/>
    </row>
    <row r="26" spans="1:10">
      <c r="A26" s="3" t="s">
        <v>11</v>
      </c>
      <c r="B26" s="3" t="s">
        <v>31</v>
      </c>
      <c r="C26" s="3"/>
      <c r="D26" s="3"/>
      <c r="E26" s="3"/>
      <c r="F26" s="2"/>
      <c r="G26" s="2"/>
      <c r="H26" s="2"/>
      <c r="I26" s="2"/>
      <c r="J26" s="2"/>
    </row>
    <row r="27" spans="1:10">
      <c r="A27" s="3"/>
      <c r="B27" s="3" t="s">
        <v>32</v>
      </c>
      <c r="C27" s="3"/>
      <c r="D27" s="3"/>
      <c r="E27" s="3"/>
      <c r="F27" s="2"/>
      <c r="G27" s="2">
        <f>SUM(G28+G29+G30+G31+G32+G33)</f>
        <v>3928.03</v>
      </c>
      <c r="H27" s="2">
        <f t="shared" ref="H27:I27" si="0">SUM(H28+H29+H30+H31+H32+H33)</f>
        <v>0</v>
      </c>
      <c r="I27" s="8">
        <f t="shared" si="0"/>
        <v>3290.27</v>
      </c>
      <c r="J27" s="2"/>
    </row>
    <row r="28" spans="1:10">
      <c r="A28" s="2" t="s">
        <v>33</v>
      </c>
      <c r="B28" s="2" t="s">
        <v>34</v>
      </c>
      <c r="C28" s="2"/>
      <c r="D28" s="2"/>
      <c r="E28" s="2"/>
      <c r="F28" s="2"/>
      <c r="G28" s="2">
        <v>386.05</v>
      </c>
      <c r="H28" s="2"/>
      <c r="I28" s="2">
        <v>483.62</v>
      </c>
      <c r="J28" s="2"/>
    </row>
    <row r="29" spans="1:10">
      <c r="A29" s="2" t="s">
        <v>35</v>
      </c>
      <c r="B29" s="2" t="s">
        <v>36</v>
      </c>
      <c r="C29" s="2"/>
      <c r="D29" s="2"/>
      <c r="E29" s="2"/>
      <c r="F29" s="2"/>
      <c r="G29" s="2">
        <v>386.05</v>
      </c>
      <c r="H29" s="2"/>
      <c r="I29" s="2">
        <v>388.72</v>
      </c>
      <c r="J29" s="2"/>
    </row>
    <row r="30" spans="1:10">
      <c r="A30" s="2" t="s">
        <v>37</v>
      </c>
      <c r="B30" s="2" t="s">
        <v>38</v>
      </c>
      <c r="C30" s="2"/>
      <c r="D30" s="2"/>
      <c r="E30" s="2"/>
      <c r="F30" s="2"/>
      <c r="G30" s="2">
        <v>386.05</v>
      </c>
      <c r="H30" s="2"/>
      <c r="I30" s="2">
        <v>529.49</v>
      </c>
      <c r="J30" s="2"/>
    </row>
    <row r="31" spans="1:10">
      <c r="A31" s="2" t="s">
        <v>39</v>
      </c>
      <c r="B31" s="2" t="s">
        <v>40</v>
      </c>
      <c r="C31" s="2"/>
      <c r="D31" s="2"/>
      <c r="E31" s="2"/>
      <c r="F31" s="2"/>
      <c r="G31" s="2">
        <v>2769.88</v>
      </c>
      <c r="H31" s="2"/>
      <c r="I31" s="2">
        <v>1888.44</v>
      </c>
      <c r="J31" s="2"/>
    </row>
    <row r="32" spans="1:10">
      <c r="A32" s="2" t="s">
        <v>41</v>
      </c>
      <c r="B32" s="2" t="s">
        <v>42</v>
      </c>
      <c r="C32" s="2"/>
      <c r="D32" s="2"/>
      <c r="E32" s="2"/>
      <c r="F32" s="2"/>
      <c r="G32" s="2"/>
      <c r="H32" s="2"/>
      <c r="I32" s="2"/>
      <c r="J32" s="2"/>
    </row>
    <row r="33" spans="1:10">
      <c r="A33" s="2" t="s">
        <v>43</v>
      </c>
      <c r="B33" s="2" t="s">
        <v>45</v>
      </c>
      <c r="C33" s="2"/>
      <c r="D33" s="2"/>
      <c r="E33" s="2"/>
      <c r="F33" s="2"/>
      <c r="G33" s="2"/>
      <c r="H33" s="2"/>
      <c r="I33" s="2"/>
      <c r="J33" s="2"/>
    </row>
    <row r="34" spans="1:10">
      <c r="A34" s="3" t="s">
        <v>13</v>
      </c>
      <c r="B34" s="3" t="s">
        <v>47</v>
      </c>
      <c r="C34" s="3"/>
      <c r="D34" s="3"/>
      <c r="E34" s="3"/>
      <c r="F34" s="2"/>
      <c r="G34" s="2">
        <v>2426.58</v>
      </c>
      <c r="H34" s="2"/>
      <c r="I34" s="2">
        <v>1859.07</v>
      </c>
      <c r="J34" s="2"/>
    </row>
    <row r="35" spans="1:10">
      <c r="A35" s="3" t="s">
        <v>14</v>
      </c>
      <c r="B35" s="3" t="s">
        <v>48</v>
      </c>
      <c r="C35" s="3"/>
      <c r="D35" s="3"/>
      <c r="E35" s="3"/>
      <c r="F35" s="3"/>
      <c r="G35" s="2">
        <v>303.32</v>
      </c>
      <c r="H35" s="2"/>
      <c r="I35" s="2">
        <v>1156.96</v>
      </c>
      <c r="J35" s="2"/>
    </row>
    <row r="36" spans="1:10">
      <c r="A36" s="3" t="s">
        <v>21</v>
      </c>
      <c r="B36" s="3" t="s">
        <v>49</v>
      </c>
      <c r="C36" s="3"/>
      <c r="D36" s="3"/>
      <c r="E36" s="3"/>
      <c r="F36" s="3" t="s">
        <v>142</v>
      </c>
      <c r="G36" s="2">
        <v>386.05</v>
      </c>
      <c r="H36" s="2"/>
      <c r="I36" s="2">
        <v>386.05</v>
      </c>
      <c r="J36" s="2"/>
    </row>
    <row r="37" spans="1:10">
      <c r="A37" s="3" t="s">
        <v>50</v>
      </c>
      <c r="B37" s="3" t="s">
        <v>51</v>
      </c>
      <c r="C37" s="3"/>
      <c r="D37" s="3"/>
      <c r="E37" s="3"/>
      <c r="F37" s="3"/>
      <c r="G37" s="2"/>
      <c r="H37" s="2"/>
      <c r="I37" s="2"/>
      <c r="J37" s="2"/>
    </row>
    <row r="38" spans="1:10">
      <c r="A38" s="2"/>
      <c r="B38" s="2"/>
      <c r="C38" s="2"/>
      <c r="D38" s="2"/>
      <c r="E38" s="2"/>
      <c r="F38" s="3" t="s">
        <v>143</v>
      </c>
      <c r="G38" s="2"/>
      <c r="H38" s="2"/>
      <c r="I38" s="2">
        <f>I14+G16-I19</f>
        <v>1561.4300000000003</v>
      </c>
      <c r="J38" s="2"/>
    </row>
    <row r="39" spans="1:10">
      <c r="A39" s="3" t="s">
        <v>53</v>
      </c>
      <c r="B39" s="3" t="s">
        <v>54</v>
      </c>
      <c r="C39" s="3"/>
      <c r="D39" s="3"/>
      <c r="E39" s="3"/>
      <c r="F39" s="3"/>
      <c r="G39" s="2"/>
      <c r="H39" s="2"/>
      <c r="I39" s="2">
        <v>-624.54999999999995</v>
      </c>
      <c r="J39" s="2"/>
    </row>
    <row r="40" spans="1:10">
      <c r="A40" s="3" t="s">
        <v>159</v>
      </c>
      <c r="B40" s="2"/>
      <c r="C40" s="2"/>
      <c r="D40" s="2"/>
      <c r="E40" s="2"/>
      <c r="F40" s="3" t="s">
        <v>160</v>
      </c>
      <c r="G40" s="2">
        <v>1319.64</v>
      </c>
      <c r="H40" s="2"/>
      <c r="I40" s="8">
        <v>1393.9</v>
      </c>
    </row>
    <row r="42" spans="1:10">
      <c r="A42" s="9"/>
    </row>
    <row r="43" spans="1:10">
      <c r="A43" s="1" t="s">
        <v>55</v>
      </c>
      <c r="F43" s="1" t="s">
        <v>148</v>
      </c>
      <c r="I43" s="1" t="s">
        <v>58</v>
      </c>
    </row>
    <row r="44" spans="1:10">
      <c r="A44" s="1" t="s">
        <v>56</v>
      </c>
      <c r="F44" s="1" t="s">
        <v>57</v>
      </c>
    </row>
    <row r="46" spans="1:10">
      <c r="A46" s="1" t="s">
        <v>147</v>
      </c>
      <c r="I46" s="1" t="s">
        <v>58</v>
      </c>
    </row>
    <row r="47" spans="1:10">
      <c r="A47" s="1" t="s">
        <v>56</v>
      </c>
      <c r="F47" s="1" t="s">
        <v>57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47"/>
  <sheetViews>
    <sheetView topLeftCell="A15" workbookViewId="0">
      <selection activeCell="I39" sqref="I39"/>
    </sheetView>
  </sheetViews>
  <sheetFormatPr defaultRowHeight="15"/>
  <cols>
    <col min="1" max="1" width="9.140625" style="1"/>
    <col min="2" max="2" width="0.140625" style="1" customWidth="1"/>
    <col min="3" max="3" width="9.140625" style="1" hidden="1" customWidth="1"/>
    <col min="4" max="4" width="0.140625" style="1" hidden="1" customWidth="1"/>
    <col min="5" max="5" width="14.7109375" style="1" hidden="1" customWidth="1"/>
    <col min="6" max="6" width="42" style="1" customWidth="1"/>
    <col min="7" max="7" width="15.140625" style="1" customWidth="1"/>
    <col min="8" max="8" width="9.140625" style="1" hidden="1" customWidth="1"/>
    <col min="9" max="9" width="15.5703125" style="1" customWidth="1"/>
    <col min="10" max="10" width="0.28515625" style="1" customWidth="1"/>
    <col min="11" max="16384" width="9.140625" style="1"/>
  </cols>
  <sheetData>
    <row r="1" spans="1:10" ht="15.75">
      <c r="A1" s="5" t="s">
        <v>164</v>
      </c>
    </row>
    <row r="2" spans="1:10">
      <c r="A2" s="1" t="s">
        <v>105</v>
      </c>
    </row>
    <row r="4" spans="1:10">
      <c r="A4" s="4" t="s">
        <v>1</v>
      </c>
    </row>
    <row r="6" spans="1:10">
      <c r="A6" s="1" t="s">
        <v>2</v>
      </c>
      <c r="B6" s="1" t="s">
        <v>3</v>
      </c>
      <c r="G6" s="1" t="s">
        <v>114</v>
      </c>
    </row>
    <row r="7" spans="1:10">
      <c r="A7" s="1" t="s">
        <v>5</v>
      </c>
      <c r="B7" s="1" t="s">
        <v>6</v>
      </c>
      <c r="G7" s="7" t="s">
        <v>114</v>
      </c>
    </row>
    <row r="8" spans="1:10">
      <c r="A8" s="1" t="s">
        <v>7</v>
      </c>
      <c r="B8" s="1" t="s">
        <v>8</v>
      </c>
      <c r="G8" s="7"/>
    </row>
    <row r="9" spans="1:10">
      <c r="A9" s="1" t="s">
        <v>9</v>
      </c>
      <c r="B9" s="1" t="s">
        <v>10</v>
      </c>
      <c r="G9" s="7"/>
    </row>
    <row r="10" spans="1:10">
      <c r="A10" s="1" t="s">
        <v>11</v>
      </c>
      <c r="B10" s="1" t="s">
        <v>12</v>
      </c>
      <c r="G10" s="1" t="s">
        <v>118</v>
      </c>
    </row>
    <row r="11" spans="1:10">
      <c r="A11" s="1" t="s">
        <v>131</v>
      </c>
      <c r="F11" s="1" t="s">
        <v>117</v>
      </c>
      <c r="G11" s="7" t="s">
        <v>135</v>
      </c>
    </row>
    <row r="12" spans="1:10">
      <c r="G12" s="7"/>
      <c r="J12" s="2"/>
    </row>
    <row r="13" spans="1:10">
      <c r="A13" s="2" t="s">
        <v>15</v>
      </c>
      <c r="B13" s="2" t="s">
        <v>16</v>
      </c>
      <c r="C13" s="2"/>
      <c r="D13" s="2"/>
      <c r="E13" s="2"/>
      <c r="F13" s="2"/>
      <c r="G13" s="2" t="s">
        <v>17</v>
      </c>
      <c r="H13" s="2"/>
      <c r="I13" s="2" t="s">
        <v>18</v>
      </c>
      <c r="J13" s="2"/>
    </row>
    <row r="14" spans="1:10">
      <c r="A14" s="2"/>
      <c r="B14" s="2"/>
      <c r="C14" s="2"/>
      <c r="D14" s="2"/>
      <c r="E14" s="2"/>
      <c r="F14" s="3" t="s">
        <v>167</v>
      </c>
      <c r="G14" s="2"/>
      <c r="H14" s="2"/>
      <c r="I14" s="2">
        <v>604.94000000000005</v>
      </c>
      <c r="J14" s="2"/>
    </row>
    <row r="15" spans="1:10">
      <c r="A15" s="3" t="s">
        <v>19</v>
      </c>
      <c r="B15" s="3" t="s">
        <v>20</v>
      </c>
      <c r="C15" s="2"/>
      <c r="D15" s="2"/>
      <c r="E15" s="2"/>
      <c r="F15" s="2"/>
      <c r="G15" s="8">
        <f>G16+G17</f>
        <v>6745.44</v>
      </c>
      <c r="H15" s="2" t="e">
        <f>SUM(H16+#REF!+#REF!+#REF!+#REF!)</f>
        <v>#REF!</v>
      </c>
      <c r="I15" s="2">
        <f>I16+I17</f>
        <v>7073.6600000000008</v>
      </c>
      <c r="J15" s="2"/>
    </row>
    <row r="16" spans="1:10">
      <c r="A16" s="2" t="s">
        <v>2</v>
      </c>
      <c r="B16" s="2" t="s">
        <v>12</v>
      </c>
      <c r="C16" s="2"/>
      <c r="D16" s="2"/>
      <c r="E16" s="2"/>
      <c r="F16" s="2"/>
      <c r="G16" s="2">
        <v>6597.48</v>
      </c>
      <c r="H16" s="2"/>
      <c r="I16" s="2">
        <v>6913.56</v>
      </c>
      <c r="J16" s="2"/>
    </row>
    <row r="17" spans="1:10">
      <c r="A17" s="2" t="s">
        <v>11</v>
      </c>
      <c r="B17" s="2"/>
      <c r="C17" s="2"/>
      <c r="D17" s="2"/>
      <c r="E17" s="2"/>
      <c r="F17" s="2" t="s">
        <v>117</v>
      </c>
      <c r="G17" s="8">
        <v>147.96</v>
      </c>
      <c r="H17" s="2"/>
      <c r="I17" s="8">
        <v>160.1</v>
      </c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3" t="s">
        <v>23</v>
      </c>
      <c r="B19" s="3" t="s">
        <v>24</v>
      </c>
      <c r="C19" s="2"/>
      <c r="D19" s="2"/>
      <c r="E19" s="2"/>
      <c r="F19" s="2"/>
      <c r="G19" s="2">
        <f>SUM(G20+G27+G34+G35+G36+G464)</f>
        <v>6597.48</v>
      </c>
      <c r="H19" s="2">
        <f>SUM(H20+H27+H34+H35+H36+H37)</f>
        <v>0</v>
      </c>
      <c r="I19" s="8">
        <f>SUM(I20+I27+I34+I35+I36+I37)</f>
        <v>4828.6099999999997</v>
      </c>
      <c r="J19" s="2"/>
    </row>
    <row r="20" spans="1:10">
      <c r="A20" s="3" t="s">
        <v>2</v>
      </c>
      <c r="B20" s="3" t="s">
        <v>25</v>
      </c>
      <c r="C20" s="3"/>
      <c r="D20" s="3"/>
      <c r="E20" s="3"/>
      <c r="F20" s="3"/>
      <c r="G20" s="8">
        <f>SUM(G23+G24)</f>
        <v>1649.3400000000001</v>
      </c>
      <c r="H20" s="2"/>
      <c r="I20" s="8">
        <f>SUM(I23+I24)</f>
        <v>1461.08</v>
      </c>
      <c r="J20" s="2"/>
    </row>
    <row r="21" spans="1:10">
      <c r="A21" s="3"/>
      <c r="B21" s="3" t="s">
        <v>26</v>
      </c>
      <c r="C21" s="3"/>
      <c r="D21" s="3"/>
      <c r="E21" s="3"/>
      <c r="F21" s="3"/>
      <c r="G21" s="2"/>
      <c r="H21" s="2"/>
      <c r="I21" s="2"/>
      <c r="J21" s="2"/>
    </row>
    <row r="22" spans="1:10">
      <c r="A22" s="3"/>
      <c r="B22" s="3" t="s">
        <v>27</v>
      </c>
      <c r="C22" s="3"/>
      <c r="D22" s="3"/>
      <c r="E22" s="3"/>
      <c r="F22" s="3"/>
      <c r="G22" s="2"/>
      <c r="H22" s="2"/>
      <c r="I22" s="2"/>
      <c r="J22" s="2"/>
    </row>
    <row r="23" spans="1:10">
      <c r="A23" s="2" t="s">
        <v>5</v>
      </c>
      <c r="B23" s="2" t="s">
        <v>28</v>
      </c>
      <c r="C23" s="2"/>
      <c r="D23" s="2"/>
      <c r="E23" s="2"/>
      <c r="F23" s="2"/>
      <c r="G23" s="2">
        <v>1164.24</v>
      </c>
      <c r="H23" s="2">
        <v>490.92</v>
      </c>
      <c r="I23" s="2">
        <v>820.81</v>
      </c>
      <c r="J23" s="2"/>
    </row>
    <row r="24" spans="1:10">
      <c r="A24" s="2" t="s">
        <v>7</v>
      </c>
      <c r="B24" s="2" t="s">
        <v>29</v>
      </c>
      <c r="C24" s="2"/>
      <c r="D24" s="2"/>
      <c r="E24" s="2"/>
      <c r="F24" s="2"/>
      <c r="G24" s="8">
        <v>485.1</v>
      </c>
      <c r="H24" s="2"/>
      <c r="I24" s="2">
        <v>640.27</v>
      </c>
      <c r="J24" s="2"/>
    </row>
    <row r="25" spans="1:10">
      <c r="A25" s="2"/>
      <c r="B25" s="2" t="s">
        <v>30</v>
      </c>
      <c r="C25" s="2"/>
      <c r="D25" s="2"/>
      <c r="E25" s="2"/>
      <c r="F25" s="2"/>
      <c r="G25" s="2"/>
      <c r="H25" s="2"/>
      <c r="I25" s="2"/>
      <c r="J25" s="2"/>
    </row>
    <row r="26" spans="1:10">
      <c r="A26" s="3" t="s">
        <v>11</v>
      </c>
      <c r="B26" s="3" t="s">
        <v>31</v>
      </c>
      <c r="C26" s="3"/>
      <c r="D26" s="3"/>
      <c r="E26" s="3"/>
      <c r="F26" s="2"/>
      <c r="G26" s="2"/>
      <c r="H26" s="2"/>
      <c r="I26" s="2"/>
      <c r="J26" s="2"/>
    </row>
    <row r="27" spans="1:10">
      <c r="A27" s="3"/>
      <c r="B27" s="3" t="s">
        <v>32</v>
      </c>
      <c r="C27" s="3"/>
      <c r="D27" s="3"/>
      <c r="E27" s="3"/>
      <c r="F27" s="2"/>
      <c r="G27" s="2">
        <f>SUM(G28+G29+G30+G31+G32+G33)</f>
        <v>2755.49</v>
      </c>
      <c r="H27" s="2">
        <f t="shared" ref="H27:I27" si="0">SUM(H28+H29+H30+H31+H32+H33)</f>
        <v>0</v>
      </c>
      <c r="I27" s="2">
        <f t="shared" si="0"/>
        <v>973.52</v>
      </c>
      <c r="J27" s="2"/>
    </row>
    <row r="28" spans="1:10">
      <c r="A28" s="2" t="s">
        <v>33</v>
      </c>
      <c r="B28" s="2" t="s">
        <v>34</v>
      </c>
      <c r="C28" s="2"/>
      <c r="D28" s="2"/>
      <c r="E28" s="2"/>
      <c r="F28" s="2"/>
      <c r="G28" s="8">
        <v>271.66000000000003</v>
      </c>
      <c r="H28" s="2"/>
      <c r="I28" s="8">
        <v>177.35</v>
      </c>
      <c r="J28" s="2"/>
    </row>
    <row r="29" spans="1:10">
      <c r="A29" s="2" t="s">
        <v>35</v>
      </c>
      <c r="B29" s="2" t="s">
        <v>36</v>
      </c>
      <c r="C29" s="2"/>
      <c r="D29" s="2"/>
      <c r="E29" s="2"/>
      <c r="F29" s="2"/>
      <c r="G29" s="8">
        <v>271.66000000000003</v>
      </c>
      <c r="H29" s="2"/>
      <c r="I29" s="2">
        <v>141.76</v>
      </c>
      <c r="J29" s="2"/>
    </row>
    <row r="30" spans="1:10">
      <c r="A30" s="2" t="s">
        <v>37</v>
      </c>
      <c r="B30" s="2" t="s">
        <v>38</v>
      </c>
      <c r="C30" s="2"/>
      <c r="D30" s="2"/>
      <c r="E30" s="2"/>
      <c r="F30" s="2"/>
      <c r="G30" s="8">
        <v>271.66000000000003</v>
      </c>
      <c r="H30" s="2"/>
      <c r="I30" s="2">
        <v>181.12</v>
      </c>
      <c r="J30" s="2"/>
    </row>
    <row r="31" spans="1:10">
      <c r="A31" s="2" t="s">
        <v>39</v>
      </c>
      <c r="B31" s="2" t="s">
        <v>40</v>
      </c>
      <c r="C31" s="2"/>
      <c r="D31" s="2"/>
      <c r="E31" s="2"/>
      <c r="F31" s="2"/>
      <c r="G31" s="2">
        <v>1940.51</v>
      </c>
      <c r="H31" s="2"/>
      <c r="I31" s="2">
        <v>473.29</v>
      </c>
      <c r="J31" s="2"/>
    </row>
    <row r="32" spans="1:10">
      <c r="A32" s="2" t="s">
        <v>41</v>
      </c>
      <c r="B32" s="2" t="s">
        <v>42</v>
      </c>
      <c r="C32" s="2"/>
      <c r="D32" s="2"/>
      <c r="E32" s="2"/>
      <c r="F32" s="2"/>
      <c r="G32" s="2"/>
      <c r="H32" s="2"/>
      <c r="I32" s="2"/>
      <c r="J32" s="2"/>
    </row>
    <row r="33" spans="1:10">
      <c r="A33" s="2" t="s">
        <v>43</v>
      </c>
      <c r="B33" s="2" t="s">
        <v>45</v>
      </c>
      <c r="C33" s="2"/>
      <c r="D33" s="2"/>
      <c r="E33" s="2"/>
      <c r="F33" s="2"/>
      <c r="G33" s="2"/>
      <c r="H33" s="2"/>
      <c r="I33" s="2"/>
      <c r="J33" s="2"/>
    </row>
    <row r="34" spans="1:10">
      <c r="A34" s="3" t="s">
        <v>13</v>
      </c>
      <c r="B34" s="3" t="s">
        <v>47</v>
      </c>
      <c r="C34" s="3"/>
      <c r="D34" s="3"/>
      <c r="E34" s="3"/>
      <c r="F34" s="2"/>
      <c r="G34" s="2">
        <v>1707.55</v>
      </c>
      <c r="H34" s="2"/>
      <c r="I34" s="2">
        <v>1308.2</v>
      </c>
      <c r="J34" s="2"/>
    </row>
    <row r="35" spans="1:10">
      <c r="A35" s="3" t="s">
        <v>14</v>
      </c>
      <c r="B35" s="3" t="s">
        <v>48</v>
      </c>
      <c r="C35" s="3"/>
      <c r="D35" s="3"/>
      <c r="E35" s="3"/>
      <c r="F35" s="3"/>
      <c r="G35" s="2">
        <v>213.44</v>
      </c>
      <c r="H35" s="2"/>
      <c r="I35" s="8">
        <v>814.15</v>
      </c>
      <c r="J35" s="2"/>
    </row>
    <row r="36" spans="1:10">
      <c r="A36" s="3" t="s">
        <v>21</v>
      </c>
      <c r="B36" s="3" t="s">
        <v>49</v>
      </c>
      <c r="C36" s="3"/>
      <c r="D36" s="3"/>
      <c r="E36" s="3"/>
      <c r="F36" s="3" t="s">
        <v>142</v>
      </c>
      <c r="G36" s="8">
        <v>271.66000000000003</v>
      </c>
      <c r="H36" s="2"/>
      <c r="I36" s="2">
        <v>271.66000000000003</v>
      </c>
      <c r="J36" s="2"/>
    </row>
    <row r="37" spans="1:10">
      <c r="A37" s="3" t="s">
        <v>50</v>
      </c>
      <c r="B37" s="3" t="s">
        <v>51</v>
      </c>
      <c r="C37" s="3"/>
      <c r="D37" s="3"/>
      <c r="E37" s="3"/>
      <c r="F37" s="3"/>
      <c r="G37" s="2"/>
      <c r="H37" s="2"/>
      <c r="I37" s="2"/>
      <c r="J37" s="2"/>
    </row>
    <row r="38" spans="1:10">
      <c r="A38" s="3"/>
      <c r="B38" s="3"/>
      <c r="C38" s="3"/>
      <c r="D38" s="3"/>
      <c r="E38" s="3"/>
      <c r="F38" s="3" t="s">
        <v>143</v>
      </c>
      <c r="G38" s="2"/>
      <c r="H38" s="2"/>
      <c r="I38" s="8">
        <f>I14+G16-I19</f>
        <v>2373.8100000000004</v>
      </c>
      <c r="J38" s="2"/>
    </row>
    <row r="39" spans="1:10">
      <c r="A39" s="3" t="s">
        <v>53</v>
      </c>
      <c r="B39" s="3" t="s">
        <v>54</v>
      </c>
      <c r="C39" s="3"/>
      <c r="D39" s="3"/>
      <c r="E39" s="3"/>
      <c r="F39" s="3"/>
      <c r="G39" s="2"/>
      <c r="H39" s="2"/>
      <c r="I39" s="8">
        <v>-138.82</v>
      </c>
      <c r="J39" s="2"/>
    </row>
    <row r="40" spans="1:10">
      <c r="A40" s="3" t="s">
        <v>159</v>
      </c>
      <c r="B40" s="2"/>
      <c r="C40" s="2"/>
      <c r="D40" s="2"/>
      <c r="E40" s="2"/>
      <c r="F40" s="3" t="s">
        <v>160</v>
      </c>
      <c r="G40" s="2">
        <v>936.18</v>
      </c>
      <c r="H40" s="2"/>
      <c r="I40" s="2">
        <v>972.22</v>
      </c>
    </row>
    <row r="42" spans="1:10">
      <c r="A42" s="9"/>
    </row>
    <row r="43" spans="1:10">
      <c r="A43" s="1" t="s">
        <v>55</v>
      </c>
      <c r="F43" s="1" t="s">
        <v>148</v>
      </c>
      <c r="I43" s="1" t="s">
        <v>58</v>
      </c>
    </row>
    <row r="44" spans="1:10">
      <c r="A44" s="1" t="s">
        <v>56</v>
      </c>
      <c r="F44" s="1" t="s">
        <v>57</v>
      </c>
    </row>
    <row r="46" spans="1:10">
      <c r="A46" s="1" t="s">
        <v>147</v>
      </c>
      <c r="I46" s="1" t="s">
        <v>58</v>
      </c>
    </row>
    <row r="47" spans="1:10">
      <c r="A47" s="1" t="s">
        <v>56</v>
      </c>
      <c r="F47" s="1" t="s">
        <v>57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46"/>
  <sheetViews>
    <sheetView tabSelected="1" topLeftCell="A4" workbookViewId="0">
      <selection activeCell="I8" sqref="I8"/>
    </sheetView>
  </sheetViews>
  <sheetFormatPr defaultRowHeight="15"/>
  <cols>
    <col min="1" max="1" width="9.140625" style="1"/>
    <col min="2" max="2" width="0.140625" style="1" customWidth="1"/>
    <col min="3" max="3" width="9.140625" style="1" hidden="1" customWidth="1"/>
    <col min="4" max="4" width="0.140625" style="1" hidden="1" customWidth="1"/>
    <col min="5" max="5" width="14.7109375" style="1" hidden="1" customWidth="1"/>
    <col min="6" max="6" width="42" style="1" customWidth="1"/>
    <col min="7" max="7" width="15.140625" style="1" customWidth="1"/>
    <col min="8" max="8" width="9.140625" style="1" hidden="1" customWidth="1"/>
    <col min="9" max="9" width="15.5703125" style="1" customWidth="1"/>
    <col min="10" max="10" width="0.28515625" style="1" customWidth="1"/>
    <col min="11" max="16384" width="9.140625" style="1"/>
  </cols>
  <sheetData>
    <row r="1" spans="1:10" ht="15.75">
      <c r="A1" s="5" t="s">
        <v>164</v>
      </c>
    </row>
    <row r="2" spans="1:10">
      <c r="A2" s="1" t="s">
        <v>140</v>
      </c>
    </row>
    <row r="4" spans="1:10">
      <c r="A4" s="4" t="s">
        <v>1</v>
      </c>
    </row>
    <row r="6" spans="1:10">
      <c r="A6" s="1" t="s">
        <v>2</v>
      </c>
      <c r="B6" s="1" t="s">
        <v>3</v>
      </c>
      <c r="G6" s="1" t="s">
        <v>141</v>
      </c>
    </row>
    <row r="7" spans="1:10">
      <c r="A7" s="1" t="s">
        <v>5</v>
      </c>
      <c r="B7" s="1" t="s">
        <v>6</v>
      </c>
      <c r="F7" s="1" t="s">
        <v>180</v>
      </c>
      <c r="G7" s="1" t="s">
        <v>181</v>
      </c>
    </row>
    <row r="8" spans="1:10">
      <c r="A8" s="1" t="s">
        <v>7</v>
      </c>
      <c r="B8" s="1" t="s">
        <v>8</v>
      </c>
    </row>
    <row r="9" spans="1:10">
      <c r="A9" s="1" t="s">
        <v>9</v>
      </c>
      <c r="B9" s="1" t="s">
        <v>10</v>
      </c>
    </row>
    <row r="10" spans="1:10">
      <c r="A10" s="1" t="s">
        <v>11</v>
      </c>
      <c r="B10" s="1" t="s">
        <v>12</v>
      </c>
      <c r="G10" s="1" t="s">
        <v>130</v>
      </c>
    </row>
    <row r="11" spans="1:10">
      <c r="F11" s="1" t="s">
        <v>117</v>
      </c>
      <c r="G11" s="1" t="s">
        <v>132</v>
      </c>
    </row>
    <row r="12" spans="1:10">
      <c r="J12" s="2"/>
    </row>
    <row r="13" spans="1:10">
      <c r="A13" s="2" t="s">
        <v>15</v>
      </c>
      <c r="B13" s="2" t="s">
        <v>16</v>
      </c>
      <c r="C13" s="2"/>
      <c r="D13" s="2"/>
      <c r="E13" s="2"/>
      <c r="F13" s="2"/>
      <c r="G13" s="2" t="s">
        <v>17</v>
      </c>
      <c r="H13" s="2"/>
      <c r="I13" s="2" t="s">
        <v>18</v>
      </c>
      <c r="J13" s="2"/>
    </row>
    <row r="14" spans="1:10">
      <c r="A14" s="2"/>
      <c r="B14" s="2"/>
      <c r="C14" s="2"/>
      <c r="D14" s="2"/>
      <c r="E14" s="2"/>
      <c r="F14" s="3" t="s">
        <v>167</v>
      </c>
      <c r="G14" s="2"/>
      <c r="H14" s="2"/>
      <c r="I14" s="2">
        <v>-735.26</v>
      </c>
      <c r="J14" s="2"/>
    </row>
    <row r="15" spans="1:10">
      <c r="A15" s="3" t="s">
        <v>19</v>
      </c>
      <c r="B15" s="3" t="s">
        <v>20</v>
      </c>
      <c r="C15" s="2"/>
      <c r="D15" s="2"/>
      <c r="E15" s="2"/>
      <c r="F15" s="2"/>
      <c r="G15" s="2">
        <f>G16+G17</f>
        <v>181.59</v>
      </c>
      <c r="H15" s="2" t="e">
        <f>SUM(H16+#REF!+#REF!+#REF!+#REF!)</f>
        <v>#REF!</v>
      </c>
      <c r="I15" s="8">
        <f>I16+I17</f>
        <v>137.30000000000001</v>
      </c>
      <c r="J15" s="2"/>
    </row>
    <row r="16" spans="1:10">
      <c r="A16" s="2" t="s">
        <v>2</v>
      </c>
      <c r="B16" s="2" t="s">
        <v>12</v>
      </c>
      <c r="C16" s="2"/>
      <c r="D16" s="2"/>
      <c r="E16" s="2"/>
      <c r="F16" s="2"/>
      <c r="G16" s="2">
        <v>138.19</v>
      </c>
      <c r="H16" s="2"/>
      <c r="I16" s="8">
        <v>106.3</v>
      </c>
      <c r="J16" s="2"/>
    </row>
    <row r="17" spans="1:10">
      <c r="A17" s="2" t="s">
        <v>11</v>
      </c>
      <c r="B17" s="2"/>
      <c r="C17" s="2"/>
      <c r="D17" s="2"/>
      <c r="E17" s="2"/>
      <c r="F17" s="2" t="s">
        <v>117</v>
      </c>
      <c r="G17" s="2">
        <v>43.4</v>
      </c>
      <c r="H17" s="2"/>
      <c r="I17" s="8">
        <v>31</v>
      </c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3" t="s">
        <v>23</v>
      </c>
      <c r="B19" s="3" t="s">
        <v>24</v>
      </c>
      <c r="C19" s="2"/>
      <c r="D19" s="2"/>
      <c r="E19" s="2"/>
      <c r="F19" s="2"/>
      <c r="G19" s="2">
        <f>SUM(G20+G27+G34+G35+G36)</f>
        <v>138.19</v>
      </c>
      <c r="H19" s="2">
        <f>SUM(H20+H27+H34+H35+H36+H463)</f>
        <v>490.92</v>
      </c>
      <c r="I19" s="2">
        <f>SUM(I20+I27+I34+I35+I36+I463)</f>
        <v>414.63</v>
      </c>
      <c r="J19" s="2"/>
    </row>
    <row r="20" spans="1:10">
      <c r="A20" s="3" t="s">
        <v>2</v>
      </c>
      <c r="B20" s="3" t="s">
        <v>25</v>
      </c>
      <c r="C20" s="3"/>
      <c r="D20" s="3"/>
      <c r="E20" s="3"/>
      <c r="F20" s="3"/>
      <c r="G20" s="2">
        <f>SUM(G23+G24)</f>
        <v>0</v>
      </c>
      <c r="H20" s="2">
        <f t="shared" ref="H20:I20" si="0">SUM(H23+H24)</f>
        <v>490.92</v>
      </c>
      <c r="I20" s="8">
        <f t="shared" si="0"/>
        <v>0</v>
      </c>
      <c r="J20" s="2"/>
    </row>
    <row r="21" spans="1:10">
      <c r="A21" s="3"/>
      <c r="B21" s="3" t="s">
        <v>26</v>
      </c>
      <c r="C21" s="3"/>
      <c r="D21" s="3"/>
      <c r="E21" s="3"/>
      <c r="F21" s="3"/>
      <c r="G21" s="2"/>
      <c r="H21" s="2"/>
      <c r="I21" s="2"/>
      <c r="J21" s="2"/>
    </row>
    <row r="22" spans="1:10">
      <c r="A22" s="3"/>
      <c r="B22" s="3" t="s">
        <v>27</v>
      </c>
      <c r="C22" s="3"/>
      <c r="D22" s="3"/>
      <c r="E22" s="3"/>
      <c r="F22" s="3"/>
      <c r="G22" s="2"/>
      <c r="H22" s="2"/>
      <c r="I22" s="2"/>
      <c r="J22" s="2"/>
    </row>
    <row r="23" spans="1:10">
      <c r="A23" s="2" t="s">
        <v>5</v>
      </c>
      <c r="B23" s="2" t="s">
        <v>28</v>
      </c>
      <c r="C23" s="2"/>
      <c r="D23" s="2"/>
      <c r="E23" s="2"/>
      <c r="F23" s="2"/>
      <c r="G23" s="2"/>
      <c r="H23" s="2">
        <v>490.92</v>
      </c>
      <c r="I23" s="2"/>
      <c r="J23" s="2"/>
    </row>
    <row r="24" spans="1:10">
      <c r="A24" s="2" t="s">
        <v>7</v>
      </c>
      <c r="B24" s="2" t="s">
        <v>29</v>
      </c>
      <c r="C24" s="2"/>
      <c r="D24" s="2"/>
      <c r="E24" s="2"/>
      <c r="F24" s="2"/>
      <c r="G24" s="2"/>
      <c r="H24" s="2"/>
      <c r="I24" s="8"/>
      <c r="J24" s="2"/>
    </row>
    <row r="25" spans="1:10">
      <c r="A25" s="2"/>
      <c r="B25" s="2" t="s">
        <v>30</v>
      </c>
      <c r="C25" s="2"/>
      <c r="D25" s="2"/>
      <c r="E25" s="2"/>
      <c r="F25" s="2"/>
      <c r="G25" s="2"/>
      <c r="H25" s="2"/>
      <c r="I25" s="2"/>
      <c r="J25" s="2"/>
    </row>
    <row r="26" spans="1:10">
      <c r="A26" s="3" t="s">
        <v>11</v>
      </c>
      <c r="B26" s="3" t="s">
        <v>31</v>
      </c>
      <c r="C26" s="3"/>
      <c r="D26" s="3"/>
      <c r="E26" s="3"/>
      <c r="F26" s="2"/>
      <c r="G26" s="2"/>
      <c r="H26" s="2"/>
      <c r="I26" s="2"/>
      <c r="J26" s="2"/>
    </row>
    <row r="27" spans="1:10">
      <c r="A27" s="3"/>
      <c r="B27" s="3" t="s">
        <v>32</v>
      </c>
      <c r="C27" s="3"/>
      <c r="D27" s="3"/>
      <c r="E27" s="3"/>
      <c r="F27" s="2"/>
      <c r="G27" s="2">
        <f>SUM(G28+G29+G30+G31+G32+G33)</f>
        <v>61.11</v>
      </c>
      <c r="H27" s="2">
        <f t="shared" ref="H27:I27" si="1">SUM(H28+H29+H30+H31+H32+H33)</f>
        <v>0</v>
      </c>
      <c r="I27" s="2">
        <f t="shared" si="1"/>
        <v>176.78</v>
      </c>
      <c r="J27" s="2"/>
    </row>
    <row r="28" spans="1:10">
      <c r="A28" s="2" t="s">
        <v>33</v>
      </c>
      <c r="B28" s="2" t="s">
        <v>34</v>
      </c>
      <c r="C28" s="2"/>
      <c r="D28" s="2"/>
      <c r="E28" s="2"/>
      <c r="F28" s="2"/>
      <c r="G28" s="2"/>
      <c r="H28" s="2"/>
      <c r="I28" s="2"/>
      <c r="J28" s="2"/>
    </row>
    <row r="29" spans="1:10">
      <c r="A29" s="2" t="s">
        <v>35</v>
      </c>
      <c r="B29" s="2" t="s">
        <v>36</v>
      </c>
      <c r="C29" s="2"/>
      <c r="D29" s="2"/>
      <c r="E29" s="2"/>
      <c r="F29" s="2"/>
      <c r="G29" s="2"/>
      <c r="H29" s="2"/>
      <c r="I29" s="2"/>
      <c r="J29" s="2"/>
    </row>
    <row r="30" spans="1:10">
      <c r="A30" s="2" t="s">
        <v>37</v>
      </c>
      <c r="B30" s="2" t="s">
        <v>38</v>
      </c>
      <c r="C30" s="2"/>
      <c r="D30" s="2"/>
      <c r="E30" s="2"/>
      <c r="F30" s="2"/>
      <c r="G30" s="2"/>
      <c r="H30" s="2"/>
      <c r="I30" s="2"/>
      <c r="J30" s="2"/>
    </row>
    <row r="31" spans="1:10">
      <c r="A31" s="2" t="s">
        <v>39</v>
      </c>
      <c r="B31" s="2" t="s">
        <v>40</v>
      </c>
      <c r="C31" s="2"/>
      <c r="D31" s="2"/>
      <c r="E31" s="2"/>
      <c r="F31" s="2"/>
      <c r="G31" s="2">
        <v>61.11</v>
      </c>
      <c r="H31" s="2"/>
      <c r="I31" s="2">
        <v>176.78</v>
      </c>
      <c r="J31" s="2"/>
    </row>
    <row r="32" spans="1:10">
      <c r="A32" s="2" t="s">
        <v>41</v>
      </c>
      <c r="B32" s="2" t="s">
        <v>42</v>
      </c>
      <c r="C32" s="2"/>
      <c r="D32" s="2"/>
      <c r="E32" s="2"/>
      <c r="F32" s="2"/>
      <c r="G32" s="2"/>
      <c r="H32" s="2"/>
      <c r="I32" s="2"/>
      <c r="J32" s="2"/>
    </row>
    <row r="33" spans="1:10">
      <c r="A33" s="2" t="s">
        <v>43</v>
      </c>
      <c r="B33" s="2" t="s">
        <v>45</v>
      </c>
      <c r="C33" s="2"/>
      <c r="D33" s="2"/>
      <c r="E33" s="2"/>
      <c r="F33" s="2"/>
      <c r="G33" s="2"/>
      <c r="H33" s="2"/>
      <c r="I33" s="2"/>
      <c r="J33" s="2"/>
    </row>
    <row r="34" spans="1:10">
      <c r="A34" s="3" t="s">
        <v>13</v>
      </c>
      <c r="B34" s="3" t="s">
        <v>47</v>
      </c>
      <c r="C34" s="3"/>
      <c r="D34" s="3"/>
      <c r="E34" s="3"/>
      <c r="F34" s="2"/>
      <c r="G34" s="2">
        <v>65.38</v>
      </c>
      <c r="H34" s="2"/>
      <c r="I34" s="8">
        <v>146.6</v>
      </c>
      <c r="J34" s="2"/>
    </row>
    <row r="35" spans="1:10">
      <c r="A35" s="3" t="s">
        <v>14</v>
      </c>
      <c r="B35" s="3" t="s">
        <v>48</v>
      </c>
      <c r="C35" s="3"/>
      <c r="D35" s="3"/>
      <c r="E35" s="3"/>
      <c r="F35" s="3"/>
      <c r="G35" s="2">
        <v>11.7</v>
      </c>
      <c r="H35" s="2"/>
      <c r="I35" s="2">
        <v>91.25</v>
      </c>
      <c r="J35" s="2"/>
    </row>
    <row r="36" spans="1:10">
      <c r="A36" s="3" t="s">
        <v>21</v>
      </c>
      <c r="B36" s="3" t="s">
        <v>49</v>
      </c>
      <c r="C36" s="3"/>
      <c r="D36" s="3"/>
      <c r="E36" s="3"/>
      <c r="F36" s="3" t="s">
        <v>157</v>
      </c>
      <c r="G36" s="2"/>
      <c r="H36" s="2"/>
      <c r="I36" s="2"/>
      <c r="J36" s="2"/>
    </row>
    <row r="37" spans="1:10">
      <c r="A37" s="3" t="s">
        <v>50</v>
      </c>
      <c r="B37" s="3" t="s">
        <v>51</v>
      </c>
      <c r="C37" s="3"/>
      <c r="D37" s="3"/>
      <c r="E37" s="3"/>
      <c r="F37" s="3"/>
      <c r="G37" s="2"/>
      <c r="H37" s="2"/>
      <c r="I37" s="2"/>
      <c r="J37" s="2"/>
    </row>
    <row r="38" spans="1:10">
      <c r="A38" s="2"/>
      <c r="B38" s="2"/>
      <c r="C38" s="2"/>
      <c r="D38" s="2"/>
      <c r="E38" s="2"/>
      <c r="F38" s="3" t="s">
        <v>143</v>
      </c>
      <c r="G38" s="2"/>
      <c r="H38" s="2"/>
      <c r="I38" s="2">
        <f>I14+G16-I19</f>
        <v>-1011.6999999999999</v>
      </c>
      <c r="J38" s="2"/>
    </row>
    <row r="39" spans="1:10">
      <c r="A39" s="3" t="s">
        <v>53</v>
      </c>
      <c r="B39" s="3" t="s">
        <v>54</v>
      </c>
      <c r="C39" s="3"/>
      <c r="D39" s="3"/>
      <c r="E39" s="3"/>
      <c r="F39" s="3"/>
      <c r="G39" s="2"/>
      <c r="H39" s="2"/>
      <c r="I39" s="2">
        <v>-25.72</v>
      </c>
      <c r="J39" s="2"/>
    </row>
    <row r="40" spans="1:10">
      <c r="A40" s="2"/>
      <c r="B40" s="2"/>
      <c r="C40" s="2"/>
      <c r="D40" s="2"/>
      <c r="E40" s="2"/>
      <c r="F40" s="2"/>
      <c r="G40" s="2"/>
      <c r="H40" s="2"/>
      <c r="I40" s="2"/>
    </row>
    <row r="42" spans="1:10">
      <c r="A42" s="1" t="s">
        <v>55</v>
      </c>
      <c r="F42" s="1" t="s">
        <v>151</v>
      </c>
      <c r="I42" s="1" t="s">
        <v>58</v>
      </c>
    </row>
    <row r="43" spans="1:10">
      <c r="A43" s="1" t="s">
        <v>56</v>
      </c>
      <c r="F43" s="1" t="s">
        <v>57</v>
      </c>
    </row>
    <row r="45" spans="1:10">
      <c r="A45" s="1" t="s">
        <v>158</v>
      </c>
      <c r="I45" s="1" t="s">
        <v>58</v>
      </c>
    </row>
    <row r="46" spans="1:10">
      <c r="A46" s="1" t="s">
        <v>56</v>
      </c>
      <c r="F46" s="1" t="s">
        <v>57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topLeftCell="A9" workbookViewId="0">
      <selection activeCell="F31" sqref="F31"/>
    </sheetView>
  </sheetViews>
  <sheetFormatPr defaultRowHeight="15"/>
  <cols>
    <col min="1" max="1" width="9.140625" style="1"/>
    <col min="2" max="2" width="0.140625" style="1" customWidth="1"/>
    <col min="3" max="3" width="9.140625" style="1" hidden="1" customWidth="1"/>
    <col min="4" max="4" width="0.140625" style="1" hidden="1" customWidth="1"/>
    <col min="5" max="5" width="14.7109375" style="1" hidden="1" customWidth="1"/>
    <col min="6" max="6" width="42" style="1" customWidth="1"/>
    <col min="7" max="7" width="15.140625" style="1" customWidth="1"/>
    <col min="8" max="8" width="9.140625" style="1" hidden="1" customWidth="1"/>
    <col min="9" max="9" width="15.5703125" style="1" customWidth="1"/>
    <col min="10" max="10" width="0.28515625" style="1" customWidth="1"/>
    <col min="11" max="16384" width="9.140625" style="1"/>
  </cols>
  <sheetData>
    <row r="1" spans="1:10" ht="15.75">
      <c r="A1" s="5" t="s">
        <v>164</v>
      </c>
    </row>
    <row r="2" spans="1:10">
      <c r="A2" s="1" t="s">
        <v>62</v>
      </c>
    </row>
    <row r="4" spans="1:10">
      <c r="A4" s="4" t="s">
        <v>1</v>
      </c>
    </row>
    <row r="6" spans="1:10">
      <c r="A6" s="1" t="s">
        <v>2</v>
      </c>
      <c r="B6" s="1" t="s">
        <v>3</v>
      </c>
      <c r="G6" s="1" t="s">
        <v>63</v>
      </c>
    </row>
    <row r="7" spans="1:10">
      <c r="A7" s="1" t="s">
        <v>5</v>
      </c>
      <c r="B7" s="1" t="s">
        <v>6</v>
      </c>
      <c r="G7" s="1" t="s">
        <v>63</v>
      </c>
    </row>
    <row r="8" spans="1:10">
      <c r="A8" s="1" t="s">
        <v>7</v>
      </c>
      <c r="B8" s="1" t="s">
        <v>8</v>
      </c>
    </row>
    <row r="9" spans="1:10">
      <c r="A9" s="1" t="s">
        <v>9</v>
      </c>
      <c r="B9" s="1" t="s">
        <v>10</v>
      </c>
    </row>
    <row r="10" spans="1:10">
      <c r="A10" s="1" t="s">
        <v>11</v>
      </c>
      <c r="B10" s="1" t="s">
        <v>12</v>
      </c>
      <c r="G10" s="1" t="s">
        <v>118</v>
      </c>
    </row>
    <row r="13" spans="1:10">
      <c r="A13" s="2" t="s">
        <v>15</v>
      </c>
      <c r="B13" s="2" t="s">
        <v>16</v>
      </c>
      <c r="C13" s="2"/>
      <c r="D13" s="2"/>
      <c r="E13" s="2"/>
      <c r="F13" s="2"/>
      <c r="G13" s="2" t="s">
        <v>17</v>
      </c>
      <c r="H13" s="2"/>
      <c r="I13" s="2" t="s">
        <v>18</v>
      </c>
      <c r="J13" s="2"/>
    </row>
    <row r="14" spans="1:10">
      <c r="A14" s="2"/>
      <c r="B14" s="2"/>
      <c r="C14" s="2"/>
      <c r="D14" s="2"/>
      <c r="E14" s="2"/>
      <c r="F14" s="3" t="s">
        <v>167</v>
      </c>
      <c r="G14" s="2"/>
      <c r="H14" s="2"/>
      <c r="I14" s="2">
        <v>-1271.53</v>
      </c>
      <c r="J14" s="2"/>
    </row>
    <row r="15" spans="1:10">
      <c r="A15" s="3" t="s">
        <v>19</v>
      </c>
      <c r="B15" s="3" t="s">
        <v>20</v>
      </c>
      <c r="C15" s="2"/>
      <c r="D15" s="2"/>
      <c r="E15" s="2"/>
      <c r="F15" s="2"/>
      <c r="G15" s="2">
        <v>4361.28</v>
      </c>
      <c r="H15" s="2" t="e">
        <f>SUM(H16+#REF!+#REF!+#REF!+#REF!)</f>
        <v>#REF!</v>
      </c>
      <c r="I15" s="2">
        <v>4249.82</v>
      </c>
      <c r="J15" s="2"/>
    </row>
    <row r="16" spans="1:10">
      <c r="A16" s="2" t="s">
        <v>2</v>
      </c>
      <c r="B16" s="2" t="s">
        <v>12</v>
      </c>
      <c r="C16" s="2"/>
      <c r="D16" s="2"/>
      <c r="E16" s="2"/>
      <c r="F16" s="2"/>
      <c r="G16" s="2">
        <v>4361.28</v>
      </c>
      <c r="H16" s="2"/>
      <c r="I16" s="2">
        <v>4249.82</v>
      </c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3" t="s">
        <v>23</v>
      </c>
      <c r="B18" s="3" t="s">
        <v>24</v>
      </c>
      <c r="C18" s="2"/>
      <c r="D18" s="2"/>
      <c r="E18" s="2"/>
      <c r="F18" s="2"/>
      <c r="G18" s="2">
        <f>SUM(G21+G26+G33+G34+G35)</f>
        <v>4361.28</v>
      </c>
      <c r="H18" s="2">
        <f>SUM(H21+H26+H33+H34+H35)</f>
        <v>0</v>
      </c>
      <c r="I18" s="2">
        <f>SUM(I21+I26+I33+I34+I35)</f>
        <v>4304.5</v>
      </c>
      <c r="J18" s="2"/>
    </row>
    <row r="19" spans="1:10">
      <c r="A19" s="3" t="s">
        <v>2</v>
      </c>
      <c r="B19" s="3" t="s">
        <v>25</v>
      </c>
      <c r="C19" s="3"/>
      <c r="D19" s="3"/>
      <c r="E19" s="3"/>
      <c r="F19" s="3"/>
      <c r="G19" s="2"/>
      <c r="H19" s="2"/>
      <c r="I19" s="2"/>
      <c r="J19" s="2"/>
    </row>
    <row r="20" spans="1:10">
      <c r="A20" s="3"/>
      <c r="B20" s="3" t="s">
        <v>26</v>
      </c>
      <c r="C20" s="3"/>
      <c r="D20" s="3"/>
      <c r="E20" s="3"/>
      <c r="F20" s="3"/>
      <c r="G20" s="2"/>
      <c r="H20" s="2"/>
      <c r="I20" s="2"/>
      <c r="J20" s="2"/>
    </row>
    <row r="21" spans="1:10">
      <c r="A21" s="3"/>
      <c r="B21" s="3" t="s">
        <v>27</v>
      </c>
      <c r="C21" s="3"/>
      <c r="D21" s="3"/>
      <c r="E21" s="3"/>
      <c r="F21" s="3"/>
      <c r="G21" s="2">
        <f>SUM(G24+G22)</f>
        <v>1090.3699999999999</v>
      </c>
      <c r="H21" s="2">
        <f>SUM(H24+H22)</f>
        <v>0</v>
      </c>
      <c r="I21" s="2">
        <f>SUM(I24+I22)</f>
        <v>1814.69</v>
      </c>
      <c r="J21" s="2"/>
    </row>
    <row r="22" spans="1:10">
      <c r="A22" s="2" t="s">
        <v>5</v>
      </c>
      <c r="B22" s="2" t="s">
        <v>28</v>
      </c>
      <c r="C22" s="2"/>
      <c r="D22" s="2"/>
      <c r="E22" s="2"/>
      <c r="F22" s="2"/>
      <c r="G22" s="2">
        <v>769.67</v>
      </c>
      <c r="H22" s="2"/>
      <c r="I22" s="2">
        <v>1345.31</v>
      </c>
      <c r="J22" s="2"/>
    </row>
    <row r="23" spans="1:10">
      <c r="A23" s="2" t="s">
        <v>7</v>
      </c>
      <c r="B23" s="2" t="s">
        <v>29</v>
      </c>
      <c r="C23" s="2"/>
      <c r="D23" s="2"/>
      <c r="E23" s="2"/>
      <c r="F23" s="2"/>
      <c r="G23" s="2"/>
      <c r="H23" s="2"/>
      <c r="I23" s="2"/>
      <c r="J23" s="2"/>
    </row>
    <row r="24" spans="1:10">
      <c r="A24" s="2"/>
      <c r="B24" s="2" t="s">
        <v>30</v>
      </c>
      <c r="C24" s="2"/>
      <c r="D24" s="2"/>
      <c r="E24" s="2"/>
      <c r="F24" s="2"/>
      <c r="G24" s="8">
        <v>320.7</v>
      </c>
      <c r="H24" s="2"/>
      <c r="I24" s="8">
        <v>469.38</v>
      </c>
      <c r="J24" s="2"/>
    </row>
    <row r="25" spans="1:10">
      <c r="A25" s="3" t="s">
        <v>11</v>
      </c>
      <c r="B25" s="3" t="s">
        <v>31</v>
      </c>
      <c r="C25" s="3"/>
      <c r="D25" s="3"/>
      <c r="E25" s="3"/>
      <c r="F25" s="2"/>
      <c r="G25" s="2"/>
      <c r="H25" s="2"/>
      <c r="I25" s="2"/>
      <c r="J25" s="2"/>
    </row>
    <row r="26" spans="1:10">
      <c r="A26" s="3"/>
      <c r="B26" s="3" t="s">
        <v>32</v>
      </c>
      <c r="C26" s="3"/>
      <c r="D26" s="3"/>
      <c r="E26" s="3"/>
      <c r="F26" s="2"/>
      <c r="G26" s="2">
        <f>SUM(G27+G28+G29+G30)</f>
        <v>1821.36</v>
      </c>
      <c r="H26" s="2">
        <f t="shared" ref="H26:I26" si="0">SUM(H27+H28+H29+H30)</f>
        <v>0</v>
      </c>
      <c r="I26" s="2">
        <f t="shared" si="0"/>
        <v>907.14</v>
      </c>
      <c r="J26" s="2"/>
    </row>
    <row r="27" spans="1:10">
      <c r="A27" s="2" t="s">
        <v>33</v>
      </c>
      <c r="B27" s="2" t="s">
        <v>34</v>
      </c>
      <c r="C27" s="2"/>
      <c r="D27" s="2"/>
      <c r="E27" s="2"/>
      <c r="F27" s="2"/>
      <c r="G27" s="2">
        <v>179.59</v>
      </c>
      <c r="H27" s="2"/>
      <c r="I27" s="2">
        <v>255.84</v>
      </c>
      <c r="J27" s="2"/>
    </row>
    <row r="28" spans="1:10">
      <c r="A28" s="2" t="s">
        <v>35</v>
      </c>
      <c r="B28" s="2" t="s">
        <v>36</v>
      </c>
      <c r="C28" s="2"/>
      <c r="D28" s="2"/>
      <c r="E28" s="2"/>
      <c r="F28" s="2"/>
      <c r="G28" s="2">
        <v>179.59</v>
      </c>
      <c r="H28" s="2"/>
      <c r="I28" s="2">
        <v>107.59</v>
      </c>
      <c r="J28" s="2"/>
    </row>
    <row r="29" spans="1:10">
      <c r="A29" s="2" t="s">
        <v>37</v>
      </c>
      <c r="B29" s="2" t="s">
        <v>38</v>
      </c>
      <c r="C29" s="2"/>
      <c r="D29" s="2"/>
      <c r="E29" s="2"/>
      <c r="F29" s="2"/>
      <c r="G29" s="2">
        <v>179.59</v>
      </c>
      <c r="H29" s="2"/>
      <c r="I29" s="8">
        <v>96.27</v>
      </c>
      <c r="J29" s="2"/>
    </row>
    <row r="30" spans="1:10">
      <c r="A30" s="2" t="s">
        <v>39</v>
      </c>
      <c r="B30" s="2" t="s">
        <v>40</v>
      </c>
      <c r="C30" s="2"/>
      <c r="D30" s="2"/>
      <c r="E30" s="2"/>
      <c r="F30" s="2"/>
      <c r="G30" s="2">
        <v>1282.5899999999999</v>
      </c>
      <c r="H30" s="2"/>
      <c r="I30" s="2">
        <v>447.44</v>
      </c>
      <c r="J30" s="2"/>
    </row>
    <row r="31" spans="1:10">
      <c r="A31" s="2" t="s">
        <v>41</v>
      </c>
      <c r="B31" s="2" t="s">
        <v>42</v>
      </c>
      <c r="C31" s="2"/>
      <c r="D31" s="2"/>
      <c r="E31" s="2"/>
      <c r="F31" s="2"/>
      <c r="G31" s="2"/>
      <c r="H31" s="2"/>
      <c r="I31" s="2"/>
      <c r="J31" s="2"/>
    </row>
    <row r="32" spans="1:10">
      <c r="A32" s="2" t="s">
        <v>43</v>
      </c>
      <c r="B32" s="2" t="s">
        <v>45</v>
      </c>
      <c r="C32" s="2"/>
      <c r="D32" s="2"/>
      <c r="E32" s="2"/>
      <c r="F32" s="2"/>
      <c r="G32" s="2"/>
      <c r="H32" s="2"/>
      <c r="I32" s="2"/>
      <c r="J32" s="2"/>
    </row>
    <row r="33" spans="1:10">
      <c r="A33" s="3" t="s">
        <v>13</v>
      </c>
      <c r="B33" s="3" t="s">
        <v>47</v>
      </c>
      <c r="C33" s="3"/>
      <c r="D33" s="3"/>
      <c r="E33" s="3"/>
      <c r="F33" s="2"/>
      <c r="G33" s="2">
        <v>1128.8499999999999</v>
      </c>
      <c r="H33" s="2"/>
      <c r="I33" s="2">
        <v>864.85</v>
      </c>
      <c r="J33" s="2"/>
    </row>
    <row r="34" spans="1:10">
      <c r="A34" s="3" t="s">
        <v>14</v>
      </c>
      <c r="B34" s="3" t="s">
        <v>48</v>
      </c>
      <c r="C34" s="3"/>
      <c r="D34" s="3"/>
      <c r="E34" s="3"/>
      <c r="F34" s="3"/>
      <c r="G34" s="2">
        <v>141.11000000000001</v>
      </c>
      <c r="H34" s="2"/>
      <c r="I34" s="2">
        <v>538.23</v>
      </c>
      <c r="J34" s="2"/>
    </row>
    <row r="35" spans="1:10">
      <c r="A35" s="3" t="s">
        <v>21</v>
      </c>
      <c r="B35" s="3"/>
      <c r="C35" s="3"/>
      <c r="D35" s="3"/>
      <c r="E35" s="3"/>
      <c r="F35" s="3" t="s">
        <v>142</v>
      </c>
      <c r="G35" s="2">
        <v>179.59</v>
      </c>
      <c r="H35" s="2"/>
      <c r="I35" s="2">
        <v>179.59</v>
      </c>
      <c r="J35" s="2"/>
    </row>
    <row r="36" spans="1:10">
      <c r="A36" s="3" t="s">
        <v>50</v>
      </c>
      <c r="B36" s="3" t="s">
        <v>51</v>
      </c>
      <c r="C36" s="3"/>
      <c r="D36" s="3"/>
      <c r="E36" s="3"/>
      <c r="F36" s="3"/>
      <c r="G36" s="2"/>
      <c r="H36" s="2"/>
      <c r="I36" s="2"/>
      <c r="J36" s="2"/>
    </row>
    <row r="37" spans="1:10">
      <c r="A37" s="2"/>
      <c r="B37" s="2"/>
      <c r="C37" s="2"/>
      <c r="D37" s="2"/>
      <c r="E37" s="2"/>
      <c r="F37" s="3" t="s">
        <v>143</v>
      </c>
      <c r="G37" s="2"/>
      <c r="H37" s="2"/>
      <c r="I37" s="2">
        <f>I14+G16-I18</f>
        <v>-1214.75</v>
      </c>
      <c r="J37" s="2"/>
    </row>
    <row r="38" spans="1:10">
      <c r="A38" s="3" t="s">
        <v>53</v>
      </c>
      <c r="B38" s="3" t="s">
        <v>54</v>
      </c>
      <c r="C38" s="3"/>
      <c r="D38" s="3"/>
      <c r="E38" s="3"/>
      <c r="F38" s="3"/>
      <c r="G38" s="2"/>
      <c r="H38" s="2"/>
      <c r="I38" s="2">
        <v>-422.53</v>
      </c>
      <c r="J38" s="2"/>
    </row>
    <row r="39" spans="1:10">
      <c r="A39" s="3" t="s">
        <v>159</v>
      </c>
      <c r="B39" s="2"/>
      <c r="C39" s="2"/>
      <c r="D39" s="2"/>
      <c r="E39" s="2"/>
      <c r="F39" s="3" t="s">
        <v>160</v>
      </c>
      <c r="G39" s="2">
        <v>641.52</v>
      </c>
      <c r="H39" s="2"/>
      <c r="I39" s="8">
        <v>626.79999999999995</v>
      </c>
      <c r="J39" s="2"/>
    </row>
    <row r="42" spans="1:10">
      <c r="A42" s="1" t="s">
        <v>55</v>
      </c>
      <c r="F42" s="1" t="s">
        <v>151</v>
      </c>
      <c r="I42" s="1" t="s">
        <v>58</v>
      </c>
    </row>
    <row r="43" spans="1:10">
      <c r="A43" s="1" t="s">
        <v>56</v>
      </c>
      <c r="F43" s="1" t="s">
        <v>57</v>
      </c>
    </row>
    <row r="45" spans="1:10">
      <c r="A45" s="1" t="s">
        <v>147</v>
      </c>
      <c r="I45" s="1" t="s">
        <v>58</v>
      </c>
    </row>
    <row r="46" spans="1:10">
      <c r="A46" s="1" t="s">
        <v>56</v>
      </c>
      <c r="F46" s="1" t="s">
        <v>57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topLeftCell="A7" workbookViewId="0">
      <selection activeCell="I40" sqref="I40"/>
    </sheetView>
  </sheetViews>
  <sheetFormatPr defaultRowHeight="15"/>
  <cols>
    <col min="1" max="1" width="9.140625" style="1"/>
    <col min="2" max="2" width="0.140625" style="1" customWidth="1"/>
    <col min="3" max="3" width="9.140625" style="1" hidden="1" customWidth="1"/>
    <col min="4" max="4" width="0.140625" style="1" hidden="1" customWidth="1"/>
    <col min="5" max="5" width="14.7109375" style="1" hidden="1" customWidth="1"/>
    <col min="6" max="6" width="42" style="1" customWidth="1"/>
    <col min="7" max="7" width="15.140625" style="1" customWidth="1"/>
    <col min="8" max="8" width="9.140625" style="1" hidden="1" customWidth="1"/>
    <col min="9" max="9" width="15.5703125" style="1" customWidth="1"/>
    <col min="10" max="10" width="0.28515625" style="1" customWidth="1"/>
    <col min="11" max="16384" width="9.140625" style="1"/>
  </cols>
  <sheetData>
    <row r="1" spans="1:10" ht="15.75">
      <c r="A1" s="5" t="s">
        <v>164</v>
      </c>
    </row>
    <row r="2" spans="1:10">
      <c r="A2" s="1" t="s">
        <v>64</v>
      </c>
    </row>
    <row r="4" spans="1:10">
      <c r="A4" s="4" t="s">
        <v>1</v>
      </c>
    </row>
    <row r="6" spans="1:10">
      <c r="A6" s="1" t="s">
        <v>2</v>
      </c>
      <c r="B6" s="1" t="s">
        <v>3</v>
      </c>
      <c r="G6" s="1" t="s">
        <v>128</v>
      </c>
    </row>
    <row r="7" spans="1:10">
      <c r="A7" s="1" t="s">
        <v>5</v>
      </c>
      <c r="B7" s="1" t="s">
        <v>6</v>
      </c>
      <c r="G7" s="1" t="s">
        <v>128</v>
      </c>
    </row>
    <row r="8" spans="1:10">
      <c r="A8" s="1" t="s">
        <v>7</v>
      </c>
      <c r="B8" s="1" t="s">
        <v>8</v>
      </c>
    </row>
    <row r="9" spans="1:10">
      <c r="A9" s="1" t="s">
        <v>9</v>
      </c>
      <c r="B9" s="1" t="s">
        <v>10</v>
      </c>
    </row>
    <row r="10" spans="1:10">
      <c r="A10" s="1" t="s">
        <v>11</v>
      </c>
      <c r="B10" s="1" t="s">
        <v>12</v>
      </c>
      <c r="G10" s="1" t="s">
        <v>118</v>
      </c>
    </row>
    <row r="13" spans="1:10">
      <c r="A13" s="2" t="s">
        <v>15</v>
      </c>
      <c r="B13" s="2" t="s">
        <v>16</v>
      </c>
      <c r="C13" s="2"/>
      <c r="D13" s="2"/>
      <c r="E13" s="2"/>
      <c r="F13" s="2"/>
      <c r="G13" s="2" t="s">
        <v>17</v>
      </c>
      <c r="H13" s="2"/>
      <c r="I13" s="2" t="s">
        <v>18</v>
      </c>
      <c r="J13" s="2"/>
    </row>
    <row r="14" spans="1:10">
      <c r="A14" s="2"/>
      <c r="B14" s="2"/>
      <c r="C14" s="2"/>
      <c r="D14" s="2"/>
      <c r="E14" s="2"/>
      <c r="F14" s="3" t="s">
        <v>167</v>
      </c>
      <c r="G14" s="2"/>
      <c r="H14" s="2"/>
      <c r="I14" s="2">
        <v>1810.24</v>
      </c>
      <c r="J14" s="2"/>
    </row>
    <row r="15" spans="1:10">
      <c r="A15" s="3" t="s">
        <v>19</v>
      </c>
      <c r="B15" s="3" t="s">
        <v>20</v>
      </c>
      <c r="C15" s="2"/>
      <c r="D15" s="2"/>
      <c r="E15" s="2"/>
      <c r="F15" s="2"/>
      <c r="G15" s="2">
        <v>8259.9599999999991</v>
      </c>
      <c r="H15" s="2"/>
      <c r="I15" s="2">
        <v>8214.43</v>
      </c>
      <c r="J15" s="2"/>
    </row>
    <row r="16" spans="1:10">
      <c r="A16" s="2" t="s">
        <v>2</v>
      </c>
      <c r="B16" s="2" t="s">
        <v>12</v>
      </c>
      <c r="C16" s="2"/>
      <c r="D16" s="2"/>
      <c r="E16" s="2"/>
      <c r="F16" s="2"/>
      <c r="G16" s="2">
        <v>8259.9599999999991</v>
      </c>
      <c r="H16" s="2"/>
      <c r="I16" s="2">
        <v>8214.43</v>
      </c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3" t="s">
        <v>23</v>
      </c>
      <c r="B18" s="3" t="s">
        <v>24</v>
      </c>
      <c r="C18" s="2"/>
      <c r="D18" s="2"/>
      <c r="E18" s="2"/>
      <c r="F18" s="2"/>
      <c r="G18" s="2">
        <f>SUM(G21+G26+G33+G34+G35)</f>
        <v>8259.9600000000009</v>
      </c>
      <c r="H18" s="2">
        <f>SUM(H21+H26+H33+H34+H35)</f>
        <v>0</v>
      </c>
      <c r="I18" s="2">
        <f>SUM(I21+I26+I33+I34+I35)</f>
        <v>6855.36</v>
      </c>
      <c r="J18" s="2"/>
    </row>
    <row r="19" spans="1:10">
      <c r="A19" s="3" t="s">
        <v>2</v>
      </c>
      <c r="B19" s="3" t="s">
        <v>25</v>
      </c>
      <c r="C19" s="3"/>
      <c r="D19" s="3"/>
      <c r="E19" s="3"/>
      <c r="F19" s="3"/>
      <c r="G19" s="2"/>
      <c r="H19" s="2"/>
      <c r="I19" s="2"/>
      <c r="J19" s="2"/>
    </row>
    <row r="20" spans="1:10">
      <c r="A20" s="3"/>
      <c r="B20" s="3" t="s">
        <v>26</v>
      </c>
      <c r="C20" s="3"/>
      <c r="D20" s="3"/>
      <c r="E20" s="3"/>
      <c r="F20" s="3"/>
      <c r="G20" s="2"/>
      <c r="H20" s="2"/>
      <c r="I20" s="2"/>
      <c r="J20" s="2"/>
    </row>
    <row r="21" spans="1:10">
      <c r="A21" s="3"/>
      <c r="B21" s="3" t="s">
        <v>27</v>
      </c>
      <c r="C21" s="3"/>
      <c r="D21" s="3"/>
      <c r="E21" s="3"/>
      <c r="F21" s="3"/>
      <c r="G21" s="2">
        <f>SUM(G22+G24)</f>
        <v>2064.92</v>
      </c>
      <c r="H21" s="2">
        <f>SUM(H22+H24)</f>
        <v>0</v>
      </c>
      <c r="I21" s="2">
        <f>SUM(I22+I24)</f>
        <v>2584.15</v>
      </c>
      <c r="J21" s="2"/>
    </row>
    <row r="22" spans="1:10">
      <c r="A22" s="2" t="s">
        <v>5</v>
      </c>
      <c r="B22" s="2" t="s">
        <v>28</v>
      </c>
      <c r="C22" s="2"/>
      <c r="D22" s="2"/>
      <c r="E22" s="2"/>
      <c r="F22" s="2"/>
      <c r="G22" s="2">
        <v>1457.59</v>
      </c>
      <c r="H22" s="2"/>
      <c r="I22" s="2">
        <v>1945.02</v>
      </c>
      <c r="J22" s="2"/>
    </row>
    <row r="23" spans="1:10">
      <c r="A23" s="2" t="s">
        <v>7</v>
      </c>
      <c r="B23" s="2" t="s">
        <v>29</v>
      </c>
      <c r="C23" s="2"/>
      <c r="D23" s="2"/>
      <c r="E23" s="2"/>
      <c r="F23" s="2"/>
      <c r="G23" s="2"/>
      <c r="H23" s="2"/>
      <c r="I23" s="2"/>
      <c r="J23" s="2"/>
    </row>
    <row r="24" spans="1:10">
      <c r="A24" s="2"/>
      <c r="B24" s="2" t="s">
        <v>30</v>
      </c>
      <c r="C24" s="2"/>
      <c r="D24" s="2"/>
      <c r="E24" s="2"/>
      <c r="F24" s="2"/>
      <c r="G24" s="2">
        <v>607.33000000000004</v>
      </c>
      <c r="H24" s="2"/>
      <c r="I24" s="2">
        <v>639.13</v>
      </c>
      <c r="J24" s="2"/>
    </row>
    <row r="25" spans="1:10">
      <c r="A25" s="3" t="s">
        <v>11</v>
      </c>
      <c r="B25" s="3" t="s">
        <v>31</v>
      </c>
      <c r="C25" s="3"/>
      <c r="D25" s="3"/>
      <c r="E25" s="3"/>
      <c r="F25" s="2"/>
      <c r="G25" s="2"/>
      <c r="H25" s="2"/>
      <c r="I25" s="2"/>
      <c r="J25" s="2"/>
    </row>
    <row r="26" spans="1:10">
      <c r="A26" s="3"/>
      <c r="B26" s="3" t="s">
        <v>32</v>
      </c>
      <c r="C26" s="3"/>
      <c r="D26" s="3"/>
      <c r="E26" s="3"/>
      <c r="F26" s="2"/>
      <c r="G26" s="2">
        <f>SUM(G27+G28+G29+G30)</f>
        <v>3449.92</v>
      </c>
      <c r="H26" s="2">
        <f t="shared" ref="H26:I26" si="0">SUM(H27+H28+H29+H30)</f>
        <v>0</v>
      </c>
      <c r="I26" s="2">
        <f t="shared" si="0"/>
        <v>1274</v>
      </c>
      <c r="J26" s="2"/>
    </row>
    <row r="27" spans="1:10">
      <c r="A27" s="2" t="s">
        <v>33</v>
      </c>
      <c r="B27" s="2" t="s">
        <v>34</v>
      </c>
      <c r="C27" s="2"/>
      <c r="D27" s="2"/>
      <c r="E27" s="2"/>
      <c r="F27" s="2"/>
      <c r="G27" s="8">
        <v>340.1</v>
      </c>
      <c r="H27" s="2"/>
      <c r="I27" s="8">
        <v>253.07</v>
      </c>
      <c r="J27" s="2"/>
    </row>
    <row r="28" spans="1:10">
      <c r="A28" s="2" t="s">
        <v>35</v>
      </c>
      <c r="B28" s="2" t="s">
        <v>36</v>
      </c>
      <c r="C28" s="2"/>
      <c r="D28" s="2"/>
      <c r="E28" s="2"/>
      <c r="F28" s="2"/>
      <c r="G28" s="8">
        <v>340.1</v>
      </c>
      <c r="H28" s="2"/>
      <c r="I28" s="2">
        <v>181.91</v>
      </c>
      <c r="J28" s="2"/>
    </row>
    <row r="29" spans="1:10">
      <c r="A29" s="2" t="s">
        <v>37</v>
      </c>
      <c r="B29" s="2" t="s">
        <v>38</v>
      </c>
      <c r="C29" s="2"/>
      <c r="D29" s="2"/>
      <c r="E29" s="2"/>
      <c r="F29" s="2"/>
      <c r="G29" s="8">
        <v>340.1</v>
      </c>
      <c r="H29" s="2"/>
      <c r="I29" s="8">
        <v>179.76</v>
      </c>
      <c r="J29" s="2"/>
    </row>
    <row r="30" spans="1:10">
      <c r="A30" s="2" t="s">
        <v>39</v>
      </c>
      <c r="B30" s="2" t="s">
        <v>40</v>
      </c>
      <c r="C30" s="2"/>
      <c r="D30" s="2"/>
      <c r="E30" s="2"/>
      <c r="F30" s="2"/>
      <c r="G30" s="2">
        <v>2429.62</v>
      </c>
      <c r="H30" s="2"/>
      <c r="I30" s="2">
        <v>659.26</v>
      </c>
      <c r="J30" s="2"/>
    </row>
    <row r="31" spans="1:10">
      <c r="A31" s="2" t="s">
        <v>41</v>
      </c>
      <c r="B31" s="2" t="s">
        <v>42</v>
      </c>
      <c r="C31" s="2"/>
      <c r="D31" s="2"/>
      <c r="E31" s="2"/>
      <c r="F31" s="2"/>
      <c r="G31" s="2"/>
      <c r="H31" s="2"/>
      <c r="I31" s="2"/>
      <c r="J31" s="2"/>
    </row>
    <row r="32" spans="1:10">
      <c r="A32" s="2" t="s">
        <v>43</v>
      </c>
      <c r="B32" s="2" t="s">
        <v>45</v>
      </c>
      <c r="C32" s="2"/>
      <c r="D32" s="2"/>
      <c r="E32" s="2"/>
      <c r="F32" s="2"/>
      <c r="G32" s="2"/>
      <c r="H32" s="2"/>
      <c r="I32" s="2"/>
      <c r="J32" s="2"/>
    </row>
    <row r="33" spans="1:10">
      <c r="A33" s="3" t="s">
        <v>13</v>
      </c>
      <c r="B33" s="3" t="s">
        <v>47</v>
      </c>
      <c r="C33" s="3"/>
      <c r="D33" s="3"/>
      <c r="E33" s="3"/>
      <c r="F33" s="2"/>
      <c r="G33" s="8">
        <v>2137.8000000000002</v>
      </c>
      <c r="H33" s="2"/>
      <c r="I33" s="2">
        <v>1637.83</v>
      </c>
      <c r="J33" s="2"/>
    </row>
    <row r="34" spans="1:10">
      <c r="A34" s="3" t="s">
        <v>14</v>
      </c>
      <c r="B34" s="3" t="s">
        <v>48</v>
      </c>
      <c r="C34" s="3"/>
      <c r="D34" s="3"/>
      <c r="E34" s="3"/>
      <c r="F34" s="3"/>
      <c r="G34" s="2">
        <v>267.22000000000003</v>
      </c>
      <c r="H34" s="2"/>
      <c r="I34" s="2">
        <v>1019.28</v>
      </c>
      <c r="J34" s="2"/>
    </row>
    <row r="35" spans="1:10">
      <c r="A35" s="3" t="s">
        <v>21</v>
      </c>
      <c r="B35" s="3"/>
      <c r="C35" s="3"/>
      <c r="D35" s="3"/>
      <c r="E35" s="3"/>
      <c r="F35" s="3" t="s">
        <v>142</v>
      </c>
      <c r="G35" s="8">
        <v>340.1</v>
      </c>
      <c r="H35" s="2"/>
      <c r="I35" s="8">
        <v>340.1</v>
      </c>
      <c r="J35" s="2"/>
    </row>
    <row r="36" spans="1:10">
      <c r="A36" s="3" t="s">
        <v>50</v>
      </c>
      <c r="B36" s="3" t="s">
        <v>51</v>
      </c>
      <c r="C36" s="3"/>
      <c r="D36" s="3"/>
      <c r="E36" s="3"/>
      <c r="F36" s="3"/>
      <c r="G36" s="2"/>
      <c r="H36" s="2"/>
      <c r="I36" s="2"/>
      <c r="J36" s="2"/>
    </row>
    <row r="37" spans="1:10">
      <c r="A37" s="2"/>
      <c r="B37" s="2"/>
      <c r="C37" s="2"/>
      <c r="D37" s="2"/>
      <c r="E37" s="2"/>
      <c r="F37" s="3" t="s">
        <v>143</v>
      </c>
      <c r="G37" s="2"/>
      <c r="H37" s="2"/>
      <c r="I37" s="8">
        <f>I14+G16-I18</f>
        <v>3214.8399999999992</v>
      </c>
      <c r="J37" s="2"/>
    </row>
    <row r="38" spans="1:10">
      <c r="A38" s="3" t="s">
        <v>53</v>
      </c>
      <c r="B38" s="3" t="s">
        <v>54</v>
      </c>
      <c r="C38" s="3"/>
      <c r="D38" s="3"/>
      <c r="E38" s="3"/>
      <c r="F38" s="3"/>
      <c r="G38" s="2"/>
      <c r="H38" s="2"/>
      <c r="I38" s="2">
        <v>-556.96</v>
      </c>
      <c r="J38" s="2"/>
    </row>
    <row r="39" spans="1:10">
      <c r="A39" s="3" t="s">
        <v>159</v>
      </c>
      <c r="B39" s="2"/>
      <c r="C39" s="2"/>
      <c r="D39" s="2"/>
      <c r="E39" s="2"/>
      <c r="F39" s="3" t="s">
        <v>160</v>
      </c>
      <c r="G39" s="2">
        <v>1214.76</v>
      </c>
      <c r="H39" s="2"/>
      <c r="I39" s="8">
        <v>1209.22</v>
      </c>
      <c r="J39" s="2"/>
    </row>
    <row r="42" spans="1:10">
      <c r="A42" s="1" t="s">
        <v>55</v>
      </c>
      <c r="F42" s="1" t="s">
        <v>148</v>
      </c>
      <c r="I42" s="1" t="s">
        <v>58</v>
      </c>
    </row>
    <row r="43" spans="1:10">
      <c r="A43" s="1" t="s">
        <v>56</v>
      </c>
      <c r="F43" s="1" t="s">
        <v>57</v>
      </c>
    </row>
    <row r="45" spans="1:10">
      <c r="A45" s="1" t="s">
        <v>147</v>
      </c>
      <c r="I45" s="1" t="s">
        <v>58</v>
      </c>
    </row>
    <row r="46" spans="1:10">
      <c r="A46" s="1" t="s">
        <v>56</v>
      </c>
      <c r="F46" s="1" t="s">
        <v>57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topLeftCell="A8" workbookViewId="0">
      <selection activeCell="I25" sqref="I25"/>
    </sheetView>
  </sheetViews>
  <sheetFormatPr defaultRowHeight="15"/>
  <cols>
    <col min="1" max="1" width="9.140625" style="1"/>
    <col min="2" max="2" width="0.140625" style="1" customWidth="1"/>
    <col min="3" max="3" width="9.140625" style="1" hidden="1" customWidth="1"/>
    <col min="4" max="4" width="0.140625" style="1" hidden="1" customWidth="1"/>
    <col min="5" max="5" width="14.7109375" style="1" hidden="1" customWidth="1"/>
    <col min="6" max="6" width="42" style="1" customWidth="1"/>
    <col min="7" max="7" width="15.140625" style="1" customWidth="1"/>
    <col min="8" max="8" width="9.140625" style="1" hidden="1" customWidth="1"/>
    <col min="9" max="9" width="15.5703125" style="1" customWidth="1"/>
    <col min="10" max="10" width="0.28515625" style="1" customWidth="1"/>
    <col min="11" max="16384" width="9.140625" style="1"/>
  </cols>
  <sheetData>
    <row r="1" spans="1:10" ht="15.75">
      <c r="A1" s="5" t="s">
        <v>164</v>
      </c>
    </row>
    <row r="2" spans="1:10">
      <c r="A2" s="1" t="s">
        <v>65</v>
      </c>
    </row>
    <row r="4" spans="1:10">
      <c r="A4" s="4" t="s">
        <v>1</v>
      </c>
    </row>
    <row r="6" spans="1:10">
      <c r="A6" s="1" t="s">
        <v>2</v>
      </c>
      <c r="B6" s="1" t="s">
        <v>3</v>
      </c>
      <c r="G6" s="1" t="s">
        <v>66</v>
      </c>
    </row>
    <row r="7" spans="1:10">
      <c r="A7" s="1" t="s">
        <v>5</v>
      </c>
      <c r="B7" s="1" t="s">
        <v>6</v>
      </c>
      <c r="G7" s="1" t="s">
        <v>66</v>
      </c>
    </row>
    <row r="8" spans="1:10">
      <c r="A8" s="1" t="s">
        <v>7</v>
      </c>
      <c r="B8" s="1" t="s">
        <v>8</v>
      </c>
    </row>
    <row r="9" spans="1:10">
      <c r="A9" s="1" t="s">
        <v>9</v>
      </c>
      <c r="B9" s="1" t="s">
        <v>10</v>
      </c>
    </row>
    <row r="10" spans="1:10">
      <c r="A10" s="1" t="s">
        <v>11</v>
      </c>
      <c r="B10" s="1" t="s">
        <v>12</v>
      </c>
      <c r="G10" s="1" t="s">
        <v>118</v>
      </c>
    </row>
    <row r="13" spans="1:10">
      <c r="A13" s="2" t="s">
        <v>15</v>
      </c>
      <c r="B13" s="2" t="s">
        <v>16</v>
      </c>
      <c r="C13" s="2"/>
      <c r="D13" s="2"/>
      <c r="E13" s="2"/>
      <c r="F13" s="2"/>
      <c r="G13" s="2" t="s">
        <v>17</v>
      </c>
      <c r="H13" s="2"/>
      <c r="I13" s="2" t="s">
        <v>18</v>
      </c>
      <c r="J13" s="2"/>
    </row>
    <row r="14" spans="1:10">
      <c r="A14" s="2"/>
      <c r="B14" s="2"/>
      <c r="C14" s="2"/>
      <c r="D14" s="2"/>
      <c r="E14" s="2"/>
      <c r="F14" s="3" t="s">
        <v>167</v>
      </c>
      <c r="G14" s="2"/>
      <c r="H14" s="2"/>
      <c r="I14" s="2">
        <v>622.48</v>
      </c>
      <c r="J14" s="2"/>
    </row>
    <row r="15" spans="1:10">
      <c r="A15" s="3" t="s">
        <v>19</v>
      </c>
      <c r="B15" s="3" t="s">
        <v>20</v>
      </c>
      <c r="C15" s="2"/>
      <c r="D15" s="2"/>
      <c r="E15" s="2"/>
      <c r="F15" s="2"/>
      <c r="G15" s="8">
        <v>4791.6000000000004</v>
      </c>
      <c r="H15" s="2"/>
      <c r="I15" s="2">
        <v>4992.99</v>
      </c>
      <c r="J15" s="2"/>
    </row>
    <row r="16" spans="1:10">
      <c r="A16" s="2" t="s">
        <v>2</v>
      </c>
      <c r="B16" s="2" t="s">
        <v>12</v>
      </c>
      <c r="C16" s="2"/>
      <c r="D16" s="2"/>
      <c r="E16" s="2"/>
      <c r="F16" s="2"/>
      <c r="G16" s="8">
        <v>4791.6000000000004</v>
      </c>
      <c r="H16" s="2"/>
      <c r="I16" s="2">
        <v>4992.99</v>
      </c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3" t="s">
        <v>23</v>
      </c>
      <c r="B18" s="3" t="s">
        <v>24</v>
      </c>
      <c r="C18" s="2"/>
      <c r="D18" s="2"/>
      <c r="E18" s="2"/>
      <c r="F18" s="2"/>
      <c r="G18" s="8">
        <f>SUM(G21+G26+G33+G34+G35)</f>
        <v>4791.6000000000004</v>
      </c>
      <c r="H18" s="2">
        <f>SUM(H21+H26+H33+H34+H35)</f>
        <v>0</v>
      </c>
      <c r="I18" s="2">
        <f>SUM(I21+I26+I33+I34+I35)</f>
        <v>4094.19</v>
      </c>
      <c r="J18" s="2"/>
    </row>
    <row r="19" spans="1:10">
      <c r="A19" s="3" t="s">
        <v>2</v>
      </c>
      <c r="B19" s="3" t="s">
        <v>25</v>
      </c>
      <c r="C19" s="3"/>
      <c r="D19" s="3"/>
      <c r="E19" s="3"/>
      <c r="F19" s="3"/>
      <c r="G19" s="2"/>
      <c r="H19" s="2"/>
      <c r="I19" s="2"/>
      <c r="J19" s="2"/>
    </row>
    <row r="20" spans="1:10">
      <c r="A20" s="3"/>
      <c r="B20" s="3" t="s">
        <v>26</v>
      </c>
      <c r="C20" s="3"/>
      <c r="D20" s="3"/>
      <c r="E20" s="3"/>
      <c r="F20" s="3"/>
      <c r="G20" s="2"/>
      <c r="H20" s="2"/>
      <c r="I20" s="2"/>
      <c r="J20" s="2"/>
    </row>
    <row r="21" spans="1:10">
      <c r="A21" s="3"/>
      <c r="B21" s="3" t="s">
        <v>27</v>
      </c>
      <c r="C21" s="3"/>
      <c r="D21" s="3"/>
      <c r="E21" s="3"/>
      <c r="F21" s="3"/>
      <c r="G21" s="2">
        <f>SUM(G22+G24)</f>
        <v>1197.96</v>
      </c>
      <c r="H21" s="2">
        <f>SUM(H22+H24)</f>
        <v>0</v>
      </c>
      <c r="I21" s="2">
        <f>SUM(I22+I24)</f>
        <v>1534.6999999999998</v>
      </c>
      <c r="J21" s="2"/>
    </row>
    <row r="22" spans="1:10">
      <c r="A22" s="2" t="s">
        <v>5</v>
      </c>
      <c r="B22" s="2" t="s">
        <v>28</v>
      </c>
      <c r="C22" s="2"/>
      <c r="D22" s="2"/>
      <c r="E22" s="2"/>
      <c r="F22" s="2"/>
      <c r="G22" s="8">
        <v>845.62</v>
      </c>
      <c r="H22" s="2"/>
      <c r="I22" s="8">
        <v>1139.3399999999999</v>
      </c>
      <c r="J22" s="2"/>
    </row>
    <row r="23" spans="1:10">
      <c r="A23" s="2" t="s">
        <v>7</v>
      </c>
      <c r="B23" s="2" t="s">
        <v>29</v>
      </c>
      <c r="C23" s="2"/>
      <c r="D23" s="2"/>
      <c r="E23" s="2"/>
      <c r="F23" s="2"/>
      <c r="G23" s="2"/>
      <c r="H23" s="2"/>
      <c r="I23" s="2"/>
      <c r="J23" s="2"/>
    </row>
    <row r="24" spans="1:10">
      <c r="A24" s="2"/>
      <c r="B24" s="2" t="s">
        <v>30</v>
      </c>
      <c r="C24" s="2"/>
      <c r="D24" s="2"/>
      <c r="E24" s="2"/>
      <c r="F24" s="2"/>
      <c r="G24" s="2">
        <v>352.34</v>
      </c>
      <c r="H24" s="2"/>
      <c r="I24" s="8">
        <v>395.36</v>
      </c>
      <c r="J24" s="2"/>
    </row>
    <row r="25" spans="1:10">
      <c r="A25" s="3" t="s">
        <v>11</v>
      </c>
      <c r="B25" s="3" t="s">
        <v>31</v>
      </c>
      <c r="C25" s="3"/>
      <c r="D25" s="3"/>
      <c r="E25" s="3"/>
      <c r="F25" s="2"/>
      <c r="G25" s="2"/>
      <c r="H25" s="2"/>
      <c r="I25" s="2"/>
      <c r="J25" s="2"/>
    </row>
    <row r="26" spans="1:10">
      <c r="A26" s="3"/>
      <c r="B26" s="3" t="s">
        <v>32</v>
      </c>
      <c r="C26" s="3"/>
      <c r="D26" s="3"/>
      <c r="E26" s="3"/>
      <c r="F26" s="2"/>
      <c r="G26" s="2">
        <f>SUM(G27+G28+G29+G30)</f>
        <v>2001.05</v>
      </c>
      <c r="H26" s="2">
        <f t="shared" ref="H26:I26" si="0">SUM(H27+H28+H29+H30)</f>
        <v>0</v>
      </c>
      <c r="I26" s="2">
        <f t="shared" si="0"/>
        <v>820.67</v>
      </c>
      <c r="J26" s="2"/>
    </row>
    <row r="27" spans="1:10">
      <c r="A27" s="2" t="s">
        <v>33</v>
      </c>
      <c r="B27" s="2" t="s">
        <v>34</v>
      </c>
      <c r="C27" s="2"/>
      <c r="D27" s="2"/>
      <c r="E27" s="2"/>
      <c r="F27" s="2"/>
      <c r="G27" s="2">
        <v>197.31</v>
      </c>
      <c r="H27" s="2"/>
      <c r="I27" s="8">
        <v>122.38</v>
      </c>
      <c r="J27" s="2"/>
    </row>
    <row r="28" spans="1:10">
      <c r="A28" s="2" t="s">
        <v>35</v>
      </c>
      <c r="B28" s="2" t="s">
        <v>36</v>
      </c>
      <c r="C28" s="2"/>
      <c r="D28" s="2"/>
      <c r="E28" s="2"/>
      <c r="F28" s="2"/>
      <c r="G28" s="2">
        <v>197.31</v>
      </c>
      <c r="H28" s="2"/>
      <c r="I28" s="2">
        <v>98.66</v>
      </c>
      <c r="J28" s="2"/>
    </row>
    <row r="29" spans="1:10">
      <c r="A29" s="2" t="s">
        <v>37</v>
      </c>
      <c r="B29" s="2" t="s">
        <v>38</v>
      </c>
      <c r="C29" s="2"/>
      <c r="D29" s="2"/>
      <c r="E29" s="2"/>
      <c r="F29" s="2"/>
      <c r="G29" s="2">
        <v>197.31</v>
      </c>
      <c r="H29" s="2"/>
      <c r="I29" s="8">
        <v>111.6</v>
      </c>
      <c r="J29" s="2"/>
    </row>
    <row r="30" spans="1:10">
      <c r="A30" s="2" t="s">
        <v>39</v>
      </c>
      <c r="B30" s="2" t="s">
        <v>40</v>
      </c>
      <c r="C30" s="2"/>
      <c r="D30" s="2"/>
      <c r="E30" s="2"/>
      <c r="F30" s="2"/>
      <c r="G30" s="8">
        <v>1409.12</v>
      </c>
      <c r="H30" s="2"/>
      <c r="I30" s="2">
        <v>488.03</v>
      </c>
      <c r="J30" s="2"/>
    </row>
    <row r="31" spans="1:10">
      <c r="A31" s="2" t="s">
        <v>41</v>
      </c>
      <c r="B31" s="2" t="s">
        <v>42</v>
      </c>
      <c r="C31" s="2"/>
      <c r="D31" s="2"/>
      <c r="E31" s="2"/>
      <c r="F31" s="2"/>
      <c r="G31" s="2"/>
      <c r="H31" s="2"/>
      <c r="I31" s="2"/>
      <c r="J31" s="2"/>
    </row>
    <row r="32" spans="1:10">
      <c r="A32" s="2" t="s">
        <v>43</v>
      </c>
      <c r="B32" s="2" t="s">
        <v>45</v>
      </c>
      <c r="C32" s="2"/>
      <c r="D32" s="2"/>
      <c r="E32" s="2"/>
      <c r="F32" s="2"/>
      <c r="G32" s="2"/>
      <c r="H32" s="2"/>
      <c r="I32" s="2"/>
      <c r="J32" s="2"/>
    </row>
    <row r="33" spans="1:10">
      <c r="A33" s="3" t="s">
        <v>13</v>
      </c>
      <c r="B33" s="3" t="s">
        <v>47</v>
      </c>
      <c r="C33" s="3"/>
      <c r="D33" s="3"/>
      <c r="E33" s="3"/>
      <c r="F33" s="2"/>
      <c r="G33" s="2">
        <v>1240.24</v>
      </c>
      <c r="H33" s="2"/>
      <c r="I33" s="2">
        <v>950.19</v>
      </c>
      <c r="J33" s="2"/>
    </row>
    <row r="34" spans="1:10">
      <c r="A34" s="3" t="s">
        <v>14</v>
      </c>
      <c r="B34" s="3" t="s">
        <v>48</v>
      </c>
      <c r="C34" s="3"/>
      <c r="D34" s="3"/>
      <c r="E34" s="3"/>
      <c r="F34" s="3"/>
      <c r="G34" s="2">
        <v>155.04</v>
      </c>
      <c r="H34" s="2"/>
      <c r="I34" s="2">
        <v>591.32000000000005</v>
      </c>
      <c r="J34" s="2"/>
    </row>
    <row r="35" spans="1:10">
      <c r="A35" s="3" t="s">
        <v>21</v>
      </c>
      <c r="B35" s="3" t="s">
        <v>49</v>
      </c>
      <c r="C35" s="3"/>
      <c r="D35" s="3"/>
      <c r="E35" s="3"/>
      <c r="F35" s="3" t="s">
        <v>142</v>
      </c>
      <c r="G35" s="2">
        <v>197.31</v>
      </c>
      <c r="H35" s="2"/>
      <c r="I35" s="2">
        <v>197.31</v>
      </c>
      <c r="J35" s="2"/>
    </row>
    <row r="36" spans="1:10">
      <c r="A36" s="3" t="s">
        <v>50</v>
      </c>
      <c r="B36" s="3" t="s">
        <v>51</v>
      </c>
      <c r="C36" s="3"/>
      <c r="D36" s="3"/>
      <c r="E36" s="3"/>
      <c r="F36" s="3"/>
      <c r="G36" s="2"/>
      <c r="H36" s="2"/>
      <c r="I36" s="2"/>
      <c r="J36" s="2"/>
    </row>
    <row r="37" spans="1:10">
      <c r="A37" s="2"/>
      <c r="B37" s="2"/>
      <c r="C37" s="2"/>
      <c r="D37" s="2"/>
      <c r="E37" s="2"/>
      <c r="F37" s="3" t="s">
        <v>143</v>
      </c>
      <c r="G37" s="2"/>
      <c r="H37" s="2"/>
      <c r="I37" s="8">
        <f>I14+G16-I18</f>
        <v>1319.8899999999999</v>
      </c>
      <c r="J37" s="2"/>
    </row>
    <row r="38" spans="1:10">
      <c r="A38" s="3" t="s">
        <v>53</v>
      </c>
      <c r="B38" s="3" t="s">
        <v>54</v>
      </c>
      <c r="C38" s="3"/>
      <c r="D38" s="3"/>
      <c r="E38" s="3"/>
      <c r="F38" s="3"/>
      <c r="G38" s="2"/>
      <c r="H38" s="2"/>
      <c r="I38" s="8">
        <v>-53.89</v>
      </c>
      <c r="J38" s="2"/>
    </row>
    <row r="39" spans="1:10">
      <c r="A39" s="3" t="s">
        <v>159</v>
      </c>
      <c r="B39" s="2"/>
      <c r="C39" s="2"/>
      <c r="D39" s="2"/>
      <c r="E39" s="2"/>
      <c r="F39" s="3" t="s">
        <v>160</v>
      </c>
      <c r="G39" s="8">
        <v>705</v>
      </c>
      <c r="H39" s="2"/>
      <c r="I39" s="2">
        <v>711.59</v>
      </c>
    </row>
    <row r="40" spans="1:10">
      <c r="A40" s="1" t="s">
        <v>55</v>
      </c>
      <c r="F40" s="1" t="s">
        <v>146</v>
      </c>
      <c r="I40" s="1" t="s">
        <v>152</v>
      </c>
    </row>
    <row r="41" spans="1:10">
      <c r="A41" s="1" t="s">
        <v>56</v>
      </c>
      <c r="F41" s="1" t="s">
        <v>57</v>
      </c>
    </row>
    <row r="43" spans="1:10">
      <c r="A43" s="1" t="s">
        <v>147</v>
      </c>
      <c r="I43" s="1" t="s">
        <v>152</v>
      </c>
    </row>
    <row r="44" spans="1:10">
      <c r="A44" s="1" t="s">
        <v>56</v>
      </c>
      <c r="F44" s="1" t="s">
        <v>57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topLeftCell="A10" workbookViewId="0">
      <selection activeCell="I26" sqref="I26"/>
    </sheetView>
  </sheetViews>
  <sheetFormatPr defaultRowHeight="15"/>
  <cols>
    <col min="1" max="1" width="9.140625" style="1"/>
    <col min="2" max="2" width="0.140625" style="1" customWidth="1"/>
    <col min="3" max="3" width="9.140625" style="1" hidden="1" customWidth="1"/>
    <col min="4" max="4" width="0.140625" style="1" hidden="1" customWidth="1"/>
    <col min="5" max="5" width="14.7109375" style="1" hidden="1" customWidth="1"/>
    <col min="6" max="6" width="42" style="1" customWidth="1"/>
    <col min="7" max="7" width="15.140625" style="1" customWidth="1"/>
    <col min="8" max="8" width="9.140625" style="1" hidden="1" customWidth="1"/>
    <col min="9" max="9" width="14.85546875" style="1" customWidth="1"/>
    <col min="10" max="10" width="0.28515625" style="1" hidden="1" customWidth="1"/>
    <col min="11" max="16384" width="9.140625" style="1"/>
  </cols>
  <sheetData>
    <row r="1" spans="1:10" ht="15.75">
      <c r="A1" s="5" t="s">
        <v>164</v>
      </c>
    </row>
    <row r="2" spans="1:10">
      <c r="A2" s="1" t="s">
        <v>67</v>
      </c>
    </row>
    <row r="4" spans="1:10">
      <c r="A4" s="4" t="s">
        <v>1</v>
      </c>
    </row>
    <row r="6" spans="1:10">
      <c r="A6" s="1" t="s">
        <v>2</v>
      </c>
      <c r="B6" s="1" t="s">
        <v>3</v>
      </c>
      <c r="G6" s="1" t="s">
        <v>68</v>
      </c>
    </row>
    <row r="7" spans="1:10">
      <c r="A7" s="1" t="s">
        <v>5</v>
      </c>
      <c r="B7" s="1" t="s">
        <v>6</v>
      </c>
      <c r="G7" s="1" t="s">
        <v>68</v>
      </c>
    </row>
    <row r="8" spans="1:10">
      <c r="A8" s="1" t="s">
        <v>7</v>
      </c>
      <c r="B8" s="1" t="s">
        <v>8</v>
      </c>
    </row>
    <row r="9" spans="1:10">
      <c r="A9" s="1" t="s">
        <v>9</v>
      </c>
      <c r="B9" s="1" t="s">
        <v>10</v>
      </c>
    </row>
    <row r="10" spans="1:10">
      <c r="A10" s="1" t="s">
        <v>11</v>
      </c>
      <c r="B10" s="1" t="s">
        <v>12</v>
      </c>
      <c r="G10" s="1" t="s">
        <v>118</v>
      </c>
    </row>
    <row r="13" spans="1:10">
      <c r="A13" s="2" t="s">
        <v>15</v>
      </c>
      <c r="B13" s="2" t="s">
        <v>16</v>
      </c>
      <c r="C13" s="2"/>
      <c r="D13" s="2"/>
      <c r="E13" s="2"/>
      <c r="F13" s="2"/>
      <c r="G13" s="2" t="s">
        <v>17</v>
      </c>
      <c r="H13" s="2"/>
      <c r="I13" s="2" t="s">
        <v>18</v>
      </c>
      <c r="J13" s="2"/>
    </row>
    <row r="14" spans="1:10">
      <c r="A14" s="2"/>
      <c r="B14" s="2"/>
      <c r="C14" s="2"/>
      <c r="D14" s="2"/>
      <c r="E14" s="2"/>
      <c r="F14" s="3" t="s">
        <v>167</v>
      </c>
      <c r="G14" s="2"/>
      <c r="H14" s="2"/>
      <c r="I14" s="2">
        <v>525.79</v>
      </c>
      <c r="J14" s="2"/>
    </row>
    <row r="15" spans="1:10">
      <c r="A15" s="3" t="s">
        <v>19</v>
      </c>
      <c r="B15" s="3" t="s">
        <v>20</v>
      </c>
      <c r="C15" s="2"/>
      <c r="D15" s="2"/>
      <c r="E15" s="2"/>
      <c r="F15" s="3" t="s">
        <v>165</v>
      </c>
      <c r="G15" s="2">
        <f>G16+G17</f>
        <v>13266.48</v>
      </c>
      <c r="H15" s="2" t="e">
        <f>SUM(H16+#REF!+#REF!+#REF!+H17)</f>
        <v>#REF!</v>
      </c>
      <c r="I15" s="2">
        <f>I16+I17</f>
        <v>13112.8</v>
      </c>
      <c r="J15" s="2"/>
    </row>
    <row r="16" spans="1:10">
      <c r="A16" s="2" t="s">
        <v>2</v>
      </c>
      <c r="B16" s="2" t="s">
        <v>12</v>
      </c>
      <c r="C16" s="2"/>
      <c r="D16" s="2"/>
      <c r="E16" s="2"/>
      <c r="F16" s="2"/>
      <c r="G16" s="2">
        <v>5971.32</v>
      </c>
      <c r="H16" s="2"/>
      <c r="I16" s="2">
        <v>5907.38</v>
      </c>
      <c r="J16" s="2"/>
    </row>
    <row r="17" spans="1:10">
      <c r="A17" s="2" t="s">
        <v>11</v>
      </c>
      <c r="B17" s="2" t="s">
        <v>22</v>
      </c>
      <c r="C17" s="2"/>
      <c r="D17" s="2"/>
      <c r="E17" s="2"/>
      <c r="F17" s="2" t="s">
        <v>69</v>
      </c>
      <c r="G17" s="8">
        <v>7295.16</v>
      </c>
      <c r="H17" s="2"/>
      <c r="I17" s="2">
        <v>7205.42</v>
      </c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3" t="s">
        <v>23</v>
      </c>
      <c r="B19" s="3" t="s">
        <v>24</v>
      </c>
      <c r="C19" s="2"/>
      <c r="D19" s="2"/>
      <c r="E19" s="2"/>
      <c r="F19" s="2"/>
      <c r="G19" s="2">
        <f>SUM(G20+G27+G34+G35+G36+G37+G38)</f>
        <v>13266.48</v>
      </c>
      <c r="H19" s="2">
        <f>SUM(H20+H27+H34+H35+H36+H37)</f>
        <v>490.92</v>
      </c>
      <c r="I19" s="2">
        <f>SUM(I20+I27+I34+I35+I36+I37+I38)</f>
        <v>14837.36</v>
      </c>
      <c r="J19" s="2"/>
    </row>
    <row r="20" spans="1:10">
      <c r="A20" s="3" t="s">
        <v>2</v>
      </c>
      <c r="B20" s="3" t="s">
        <v>25</v>
      </c>
      <c r="C20" s="3"/>
      <c r="D20" s="3"/>
      <c r="E20" s="3"/>
      <c r="F20" s="3"/>
      <c r="G20" s="2">
        <f>SUM(G23+G25)</f>
        <v>1492.7</v>
      </c>
      <c r="H20" s="2">
        <f t="shared" ref="H20:I20" si="0">SUM(H23+H25)</f>
        <v>490.92</v>
      </c>
      <c r="I20" s="2">
        <f t="shared" si="0"/>
        <v>2315.69</v>
      </c>
      <c r="J20" s="2"/>
    </row>
    <row r="21" spans="1:10">
      <c r="A21" s="3"/>
      <c r="B21" s="3" t="s">
        <v>26</v>
      </c>
      <c r="C21" s="3"/>
      <c r="D21" s="3"/>
      <c r="E21" s="3"/>
      <c r="F21" s="3"/>
      <c r="G21" s="2"/>
      <c r="H21" s="2"/>
      <c r="I21" s="2"/>
      <c r="J21" s="2"/>
    </row>
    <row r="22" spans="1:10">
      <c r="A22" s="3"/>
      <c r="B22" s="3" t="s">
        <v>27</v>
      </c>
      <c r="C22" s="3"/>
      <c r="D22" s="3"/>
      <c r="E22" s="3"/>
      <c r="F22" s="3"/>
      <c r="G22" s="2"/>
      <c r="H22" s="2"/>
      <c r="I22" s="2"/>
      <c r="J22" s="2"/>
    </row>
    <row r="23" spans="1:10">
      <c r="A23" s="2" t="s">
        <v>5</v>
      </c>
      <c r="B23" s="2" t="s">
        <v>28</v>
      </c>
      <c r="C23" s="2"/>
      <c r="D23" s="2"/>
      <c r="E23" s="2"/>
      <c r="F23" s="2"/>
      <c r="G23" s="2">
        <v>1053.67</v>
      </c>
      <c r="H23" s="2">
        <v>490.92</v>
      </c>
      <c r="I23" s="2">
        <v>1980.18</v>
      </c>
      <c r="J23" s="2"/>
    </row>
    <row r="24" spans="1:10">
      <c r="A24" s="2" t="s">
        <v>7</v>
      </c>
      <c r="B24" s="2" t="s">
        <v>29</v>
      </c>
      <c r="C24" s="2"/>
      <c r="D24" s="2"/>
      <c r="E24" s="2"/>
      <c r="F24" s="2"/>
      <c r="G24" s="2"/>
      <c r="H24" s="2"/>
      <c r="I24" s="2"/>
      <c r="J24" s="2"/>
    </row>
    <row r="25" spans="1:10">
      <c r="A25" s="2"/>
      <c r="B25" s="2" t="s">
        <v>30</v>
      </c>
      <c r="C25" s="2"/>
      <c r="D25" s="2"/>
      <c r="E25" s="2"/>
      <c r="F25" s="2"/>
      <c r="G25" s="2">
        <v>439.03</v>
      </c>
      <c r="H25" s="2"/>
      <c r="I25" s="2">
        <v>335.51</v>
      </c>
      <c r="J25" s="2"/>
    </row>
    <row r="26" spans="1:10">
      <c r="A26" s="3" t="s">
        <v>11</v>
      </c>
      <c r="B26" s="3" t="s">
        <v>31</v>
      </c>
      <c r="C26" s="3"/>
      <c r="D26" s="3"/>
      <c r="E26" s="3"/>
      <c r="F26" s="2"/>
      <c r="G26" s="2"/>
      <c r="H26" s="2"/>
      <c r="I26" s="2"/>
      <c r="J26" s="2"/>
    </row>
    <row r="27" spans="1:10">
      <c r="A27" s="3"/>
      <c r="B27" s="3" t="s">
        <v>32</v>
      </c>
      <c r="C27" s="3"/>
      <c r="D27" s="3"/>
      <c r="E27" s="3"/>
      <c r="F27" s="2"/>
      <c r="G27" s="2">
        <f>SUM(G28+G29+G30+G31+G32+G33)</f>
        <v>2494.21</v>
      </c>
      <c r="H27" s="2">
        <f t="shared" ref="H27:I27" si="1">SUM(H28+H29+H30+H31+H32+H33)</f>
        <v>0</v>
      </c>
      <c r="I27" s="2">
        <f t="shared" si="1"/>
        <v>2651.94</v>
      </c>
      <c r="J27" s="2"/>
    </row>
    <row r="28" spans="1:10">
      <c r="A28" s="2" t="s">
        <v>33</v>
      </c>
      <c r="B28" s="2" t="s">
        <v>34</v>
      </c>
      <c r="C28" s="2"/>
      <c r="D28" s="2"/>
      <c r="E28" s="2"/>
      <c r="F28" s="2"/>
      <c r="G28" s="2">
        <v>245.86</v>
      </c>
      <c r="H28" s="2"/>
      <c r="I28" s="2">
        <v>262.29000000000002</v>
      </c>
      <c r="J28" s="2"/>
    </row>
    <row r="29" spans="1:10">
      <c r="A29" s="2" t="s">
        <v>35</v>
      </c>
      <c r="B29" s="2" t="s">
        <v>36</v>
      </c>
      <c r="C29" s="2"/>
      <c r="D29" s="2"/>
      <c r="E29" s="2"/>
      <c r="F29" s="2"/>
      <c r="G29" s="2">
        <v>245.86</v>
      </c>
      <c r="H29" s="2"/>
      <c r="I29" s="2">
        <v>122.93</v>
      </c>
      <c r="J29" s="2"/>
    </row>
    <row r="30" spans="1:10">
      <c r="A30" s="2" t="s">
        <v>37</v>
      </c>
      <c r="B30" s="2" t="s">
        <v>38</v>
      </c>
      <c r="C30" s="2"/>
      <c r="D30" s="2"/>
      <c r="E30" s="2"/>
      <c r="F30" s="2"/>
      <c r="G30" s="2">
        <v>245.86</v>
      </c>
      <c r="H30" s="2"/>
      <c r="I30" s="2">
        <v>168.22</v>
      </c>
      <c r="J30" s="2"/>
    </row>
    <row r="31" spans="1:10">
      <c r="A31" s="2" t="s">
        <v>39</v>
      </c>
      <c r="B31" s="2" t="s">
        <v>40</v>
      </c>
      <c r="C31" s="2"/>
      <c r="D31" s="2"/>
      <c r="E31" s="2"/>
      <c r="F31" s="2"/>
      <c r="G31" s="2">
        <v>1756.63</v>
      </c>
      <c r="H31" s="2"/>
      <c r="I31" s="8">
        <v>2098.5</v>
      </c>
      <c r="J31" s="2"/>
    </row>
    <row r="32" spans="1:10">
      <c r="A32" s="2" t="s">
        <v>41</v>
      </c>
      <c r="B32" s="2" t="s">
        <v>42</v>
      </c>
      <c r="C32" s="2"/>
      <c r="D32" s="2"/>
      <c r="E32" s="2"/>
      <c r="F32" s="2"/>
      <c r="G32" s="2"/>
      <c r="H32" s="2"/>
      <c r="I32" s="2"/>
      <c r="J32" s="2"/>
    </row>
    <row r="33" spans="1:10">
      <c r="A33" s="2" t="s">
        <v>43</v>
      </c>
      <c r="B33" s="2" t="s">
        <v>45</v>
      </c>
      <c r="C33" s="2"/>
      <c r="D33" s="2"/>
      <c r="E33" s="2"/>
      <c r="F33" s="2"/>
      <c r="G33" s="2"/>
      <c r="H33" s="2"/>
      <c r="I33" s="2"/>
      <c r="J33" s="2"/>
    </row>
    <row r="34" spans="1:10">
      <c r="A34" s="3" t="s">
        <v>13</v>
      </c>
      <c r="B34" s="3" t="s">
        <v>47</v>
      </c>
      <c r="C34" s="3"/>
      <c r="D34" s="3"/>
      <c r="E34" s="3"/>
      <c r="F34" s="2"/>
      <c r="G34" s="2">
        <v>1545.38</v>
      </c>
      <c r="H34" s="2"/>
      <c r="I34" s="2">
        <v>1183.96</v>
      </c>
      <c r="J34" s="2"/>
    </row>
    <row r="35" spans="1:10">
      <c r="A35" s="3" t="s">
        <v>14</v>
      </c>
      <c r="B35" s="3" t="s">
        <v>48</v>
      </c>
      <c r="C35" s="3"/>
      <c r="D35" s="3"/>
      <c r="E35" s="3"/>
      <c r="F35" s="3"/>
      <c r="G35" s="2">
        <v>193.17</v>
      </c>
      <c r="H35" s="2"/>
      <c r="I35" s="2">
        <v>736.81</v>
      </c>
      <c r="J35" s="2"/>
    </row>
    <row r="36" spans="1:10">
      <c r="A36" s="3" t="s">
        <v>21</v>
      </c>
      <c r="B36" s="3"/>
      <c r="C36" s="3"/>
      <c r="D36" s="3"/>
      <c r="E36" s="3"/>
      <c r="F36" s="3" t="s">
        <v>142</v>
      </c>
      <c r="G36" s="2">
        <v>245.86</v>
      </c>
      <c r="H36" s="2"/>
      <c r="I36" s="2">
        <v>245.86</v>
      </c>
      <c r="J36" s="2"/>
    </row>
    <row r="37" spans="1:10">
      <c r="A37" s="3" t="s">
        <v>50</v>
      </c>
      <c r="B37" s="3" t="s">
        <v>51</v>
      </c>
      <c r="C37" s="3"/>
      <c r="D37" s="3"/>
      <c r="E37" s="3"/>
      <c r="F37" s="3"/>
      <c r="G37" s="2"/>
      <c r="H37" s="2"/>
      <c r="I37" s="2"/>
      <c r="J37" s="2"/>
    </row>
    <row r="38" spans="1:10">
      <c r="A38" s="2" t="s">
        <v>52</v>
      </c>
      <c r="B38" s="2" t="s">
        <v>51</v>
      </c>
      <c r="C38" s="2"/>
      <c r="D38" s="2"/>
      <c r="E38" s="2"/>
      <c r="F38" s="2" t="s">
        <v>69</v>
      </c>
      <c r="G38" s="2">
        <v>7295.16</v>
      </c>
      <c r="H38" s="2"/>
      <c r="I38" s="8">
        <v>7703.1</v>
      </c>
      <c r="J38" s="2"/>
    </row>
    <row r="39" spans="1:10">
      <c r="A39" s="2"/>
      <c r="B39" s="2"/>
      <c r="C39" s="2"/>
      <c r="D39" s="2"/>
      <c r="E39" s="2"/>
      <c r="F39" s="3" t="s">
        <v>144</v>
      </c>
      <c r="G39" s="2"/>
      <c r="H39" s="2"/>
      <c r="I39" s="2">
        <f>I14+G15-I19</f>
        <v>-1045.0900000000001</v>
      </c>
      <c r="J39" s="2"/>
    </row>
    <row r="40" spans="1:10">
      <c r="A40" s="3" t="s">
        <v>53</v>
      </c>
      <c r="B40" s="3" t="s">
        <v>54</v>
      </c>
      <c r="C40" s="3"/>
      <c r="D40" s="3"/>
      <c r="E40" s="3"/>
      <c r="F40" s="3"/>
      <c r="G40" s="2"/>
      <c r="H40" s="2"/>
      <c r="I40" s="2">
        <v>-256.51</v>
      </c>
      <c r="J40" s="2"/>
    </row>
    <row r="42" spans="1:10">
      <c r="A42" s="1" t="s">
        <v>55</v>
      </c>
      <c r="F42" s="1" t="s">
        <v>146</v>
      </c>
      <c r="I42" s="1" t="s">
        <v>58</v>
      </c>
    </row>
    <row r="43" spans="1:10">
      <c r="A43" s="1" t="s">
        <v>56</v>
      </c>
      <c r="F43" s="1" t="s">
        <v>57</v>
      </c>
    </row>
    <row r="45" spans="1:10">
      <c r="A45" s="1" t="s">
        <v>147</v>
      </c>
      <c r="I45" s="1" t="s">
        <v>58</v>
      </c>
    </row>
    <row r="46" spans="1:10">
      <c r="A46" s="1" t="s">
        <v>56</v>
      </c>
      <c r="F46" s="1" t="s">
        <v>57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topLeftCell="A14" workbookViewId="0">
      <selection activeCell="I38" sqref="I38"/>
    </sheetView>
  </sheetViews>
  <sheetFormatPr defaultRowHeight="15"/>
  <cols>
    <col min="1" max="1" width="9.140625" style="1"/>
    <col min="2" max="2" width="0.140625" style="1" customWidth="1"/>
    <col min="3" max="3" width="9.140625" style="1" hidden="1" customWidth="1"/>
    <col min="4" max="4" width="0.140625" style="1" hidden="1" customWidth="1"/>
    <col min="5" max="5" width="14.7109375" style="1" hidden="1" customWidth="1"/>
    <col min="6" max="6" width="42" style="1" customWidth="1"/>
    <col min="7" max="7" width="14.140625" style="1" customWidth="1"/>
    <col min="8" max="8" width="9.140625" style="1" hidden="1" customWidth="1"/>
    <col min="9" max="9" width="14.7109375" style="1" customWidth="1"/>
    <col min="10" max="10" width="0.28515625" style="1" customWidth="1"/>
    <col min="11" max="16384" width="9.140625" style="1"/>
  </cols>
  <sheetData>
    <row r="1" spans="1:10" ht="15.75">
      <c r="A1" s="5" t="s">
        <v>164</v>
      </c>
    </row>
    <row r="2" spans="1:10">
      <c r="A2" s="1" t="s">
        <v>70</v>
      </c>
    </row>
    <row r="4" spans="1:10">
      <c r="A4" s="4" t="s">
        <v>1</v>
      </c>
    </row>
    <row r="6" spans="1:10">
      <c r="A6" s="1" t="s">
        <v>2</v>
      </c>
      <c r="B6" s="1" t="s">
        <v>3</v>
      </c>
      <c r="G6" s="1" t="s">
        <v>110</v>
      </c>
    </row>
    <row r="7" spans="1:10">
      <c r="A7" s="1" t="s">
        <v>5</v>
      </c>
      <c r="B7" s="1" t="s">
        <v>6</v>
      </c>
      <c r="G7" s="1" t="s">
        <v>110</v>
      </c>
    </row>
    <row r="8" spans="1:10">
      <c r="A8" s="1" t="s">
        <v>7</v>
      </c>
      <c r="B8" s="1" t="s">
        <v>8</v>
      </c>
    </row>
    <row r="9" spans="1:10">
      <c r="A9" s="1" t="s">
        <v>9</v>
      </c>
      <c r="B9" s="1" t="s">
        <v>10</v>
      </c>
    </row>
    <row r="10" spans="1:10">
      <c r="A10" s="1" t="s">
        <v>11</v>
      </c>
      <c r="B10" s="1" t="s">
        <v>12</v>
      </c>
      <c r="G10" s="1" t="s">
        <v>118</v>
      </c>
    </row>
    <row r="13" spans="1:10">
      <c r="A13" s="2" t="s">
        <v>15</v>
      </c>
      <c r="B13" s="2" t="s">
        <v>16</v>
      </c>
      <c r="C13" s="2"/>
      <c r="D13" s="2"/>
      <c r="E13" s="2"/>
      <c r="F13" s="2"/>
      <c r="G13" s="2" t="s">
        <v>113</v>
      </c>
      <c r="H13" s="2"/>
      <c r="I13" s="2" t="s">
        <v>112</v>
      </c>
      <c r="J13" s="2"/>
    </row>
    <row r="14" spans="1:10">
      <c r="A14" s="2"/>
      <c r="B14" s="2"/>
      <c r="C14" s="2"/>
      <c r="D14" s="2"/>
      <c r="E14" s="2"/>
      <c r="F14" s="3" t="s">
        <v>167</v>
      </c>
      <c r="G14" s="2"/>
      <c r="H14" s="2"/>
      <c r="I14" s="2">
        <v>769.92</v>
      </c>
      <c r="J14" s="2"/>
    </row>
    <row r="15" spans="1:10">
      <c r="A15" s="3" t="s">
        <v>19</v>
      </c>
      <c r="B15" s="3" t="s">
        <v>20</v>
      </c>
      <c r="C15" s="2"/>
      <c r="D15" s="2"/>
      <c r="E15" s="2"/>
      <c r="F15" s="2"/>
      <c r="G15" s="8">
        <v>8328.48</v>
      </c>
      <c r="H15" s="2" t="e">
        <f>SUM(H16+#REF!+#REF!+#REF!+#REF!)</f>
        <v>#REF!</v>
      </c>
      <c r="I15" s="8">
        <v>8276.5769999999993</v>
      </c>
      <c r="J15" s="2"/>
    </row>
    <row r="16" spans="1:10">
      <c r="A16" s="2" t="s">
        <v>2</v>
      </c>
      <c r="B16" s="2" t="s">
        <v>12</v>
      </c>
      <c r="C16" s="2"/>
      <c r="D16" s="2"/>
      <c r="E16" s="2"/>
      <c r="F16" s="2"/>
      <c r="G16" s="8">
        <v>8328.48</v>
      </c>
      <c r="H16" s="2"/>
      <c r="I16" s="8">
        <v>8276.57</v>
      </c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3" t="s">
        <v>23</v>
      </c>
      <c r="B18" s="3" t="s">
        <v>24</v>
      </c>
      <c r="C18" s="2"/>
      <c r="D18" s="2"/>
      <c r="E18" s="2"/>
      <c r="F18" s="2"/>
      <c r="G18" s="8">
        <f>SUM(G19+G26+G33+G34+G35+G462)</f>
        <v>8328.48</v>
      </c>
      <c r="H18" s="2">
        <f>SUM(H19+H26+H33+H34+H35+H36)</f>
        <v>0</v>
      </c>
      <c r="I18" s="2">
        <f>SUM(I19+I26+I33+I34+I35+I36)</f>
        <v>7310.78</v>
      </c>
      <c r="J18" s="2"/>
    </row>
    <row r="19" spans="1:10">
      <c r="A19" s="3" t="s">
        <v>2</v>
      </c>
      <c r="B19" s="3" t="s">
        <v>25</v>
      </c>
      <c r="C19" s="3"/>
      <c r="D19" s="3"/>
      <c r="E19" s="3"/>
      <c r="F19" s="3"/>
      <c r="G19" s="8">
        <f>SUM(G22+G24)</f>
        <v>2082.1999999999998</v>
      </c>
      <c r="H19" s="2"/>
      <c r="I19" s="2">
        <f>SUM(I24+I22)</f>
        <v>2762.1800000000003</v>
      </c>
      <c r="J19" s="2"/>
    </row>
    <row r="20" spans="1:10">
      <c r="A20" s="3"/>
      <c r="B20" s="3" t="s">
        <v>26</v>
      </c>
      <c r="C20" s="3"/>
      <c r="D20" s="3"/>
      <c r="E20" s="3"/>
      <c r="F20" s="3"/>
      <c r="G20" s="2"/>
      <c r="H20" s="2"/>
      <c r="I20" s="2"/>
      <c r="J20" s="2"/>
    </row>
    <row r="21" spans="1:10">
      <c r="A21" s="3"/>
      <c r="B21" s="3" t="s">
        <v>27</v>
      </c>
      <c r="C21" s="3"/>
      <c r="D21" s="3"/>
      <c r="E21" s="3"/>
      <c r="F21" s="3"/>
      <c r="G21" s="2"/>
      <c r="H21" s="2"/>
      <c r="I21" s="2"/>
      <c r="J21" s="2"/>
    </row>
    <row r="22" spans="1:10">
      <c r="A22" s="2" t="s">
        <v>5</v>
      </c>
      <c r="B22" s="2" t="s">
        <v>28</v>
      </c>
      <c r="C22" s="2"/>
      <c r="D22" s="2"/>
      <c r="E22" s="2"/>
      <c r="F22" s="2"/>
      <c r="G22" s="2">
        <v>1469.79</v>
      </c>
      <c r="H22" s="2">
        <v>490.92</v>
      </c>
      <c r="I22" s="2">
        <v>2370.38</v>
      </c>
      <c r="J22" s="2"/>
    </row>
    <row r="23" spans="1:10">
      <c r="A23" s="2" t="s">
        <v>7</v>
      </c>
      <c r="B23" s="2" t="s">
        <v>29</v>
      </c>
      <c r="C23" s="2"/>
      <c r="D23" s="2"/>
      <c r="E23" s="2"/>
      <c r="F23" s="2"/>
      <c r="G23" s="2"/>
      <c r="H23" s="2"/>
      <c r="I23" s="2"/>
      <c r="J23" s="2"/>
    </row>
    <row r="24" spans="1:10">
      <c r="A24" s="2"/>
      <c r="B24" s="2" t="s">
        <v>30</v>
      </c>
      <c r="C24" s="2"/>
      <c r="D24" s="2"/>
      <c r="E24" s="2"/>
      <c r="F24" s="2"/>
      <c r="G24" s="2">
        <v>612.41</v>
      </c>
      <c r="H24" s="2"/>
      <c r="I24" s="8">
        <v>391.8</v>
      </c>
      <c r="J24" s="2"/>
    </row>
    <row r="25" spans="1:10">
      <c r="A25" s="3" t="s">
        <v>11</v>
      </c>
      <c r="B25" s="3" t="s">
        <v>31</v>
      </c>
      <c r="C25" s="3"/>
      <c r="D25" s="3"/>
      <c r="E25" s="3"/>
      <c r="F25" s="2"/>
      <c r="G25" s="2"/>
      <c r="H25" s="2"/>
      <c r="I25" s="2"/>
      <c r="J25" s="2"/>
    </row>
    <row r="26" spans="1:10">
      <c r="A26" s="3"/>
      <c r="B26" s="3" t="s">
        <v>32</v>
      </c>
      <c r="C26" s="3"/>
      <c r="D26" s="3"/>
      <c r="E26" s="3"/>
      <c r="F26" s="2"/>
      <c r="G26" s="2">
        <f>SUM(G27+G28+G29+G30+G31+G32+G392)</f>
        <v>3478.18</v>
      </c>
      <c r="H26" s="2">
        <f>SUM(H27+H28+H29+H30+H31+H32+H392)</f>
        <v>0</v>
      </c>
      <c r="I26" s="2">
        <f>SUM(I27+I28+I29+I30+I31+I32+I392)</f>
        <v>1526.3</v>
      </c>
      <c r="J26" s="2"/>
    </row>
    <row r="27" spans="1:10">
      <c r="A27" s="2" t="s">
        <v>33</v>
      </c>
      <c r="B27" s="2" t="s">
        <v>34</v>
      </c>
      <c r="C27" s="2"/>
      <c r="D27" s="2"/>
      <c r="E27" s="2"/>
      <c r="F27" s="2"/>
      <c r="G27" s="2">
        <v>342.95</v>
      </c>
      <c r="H27" s="2"/>
      <c r="I27" s="2">
        <v>358.28</v>
      </c>
      <c r="J27" s="2"/>
    </row>
    <row r="28" spans="1:10">
      <c r="A28" s="2" t="s">
        <v>35</v>
      </c>
      <c r="B28" s="2" t="s">
        <v>36</v>
      </c>
      <c r="C28" s="2"/>
      <c r="D28" s="2"/>
      <c r="E28" s="2"/>
      <c r="F28" s="2"/>
      <c r="G28" s="2">
        <v>342.95</v>
      </c>
      <c r="H28" s="2"/>
      <c r="I28" s="2">
        <v>189.27</v>
      </c>
      <c r="J28" s="2"/>
    </row>
    <row r="29" spans="1:10">
      <c r="A29" s="2" t="s">
        <v>37</v>
      </c>
      <c r="B29" s="2" t="s">
        <v>38</v>
      </c>
      <c r="C29" s="2"/>
      <c r="D29" s="2"/>
      <c r="E29" s="2"/>
      <c r="F29" s="2"/>
      <c r="G29" s="2">
        <v>342.95</v>
      </c>
      <c r="H29" s="2"/>
      <c r="I29" s="2">
        <v>229.72</v>
      </c>
      <c r="J29" s="2"/>
    </row>
    <row r="30" spans="1:10">
      <c r="A30" s="2" t="s">
        <v>39</v>
      </c>
      <c r="B30" s="2" t="s">
        <v>40</v>
      </c>
      <c r="C30" s="2"/>
      <c r="D30" s="2"/>
      <c r="E30" s="2"/>
      <c r="F30" s="2"/>
      <c r="G30" s="2">
        <v>2449.33</v>
      </c>
      <c r="H30" s="2"/>
      <c r="I30" s="2">
        <v>749.03</v>
      </c>
      <c r="J30" s="2"/>
    </row>
    <row r="31" spans="1:10">
      <c r="A31" s="2" t="s">
        <v>41</v>
      </c>
      <c r="B31" s="2" t="s">
        <v>42</v>
      </c>
      <c r="C31" s="2"/>
      <c r="D31" s="2"/>
      <c r="E31" s="2"/>
      <c r="F31" s="2"/>
      <c r="G31" s="2"/>
      <c r="H31" s="2"/>
      <c r="I31" s="2"/>
      <c r="J31" s="2"/>
    </row>
    <row r="32" spans="1:10">
      <c r="A32" s="2" t="s">
        <v>43</v>
      </c>
      <c r="B32" s="2" t="s">
        <v>45</v>
      </c>
      <c r="C32" s="2"/>
      <c r="D32" s="2"/>
      <c r="E32" s="2"/>
      <c r="F32" s="2"/>
      <c r="G32" s="2"/>
      <c r="H32" s="2"/>
      <c r="I32" s="2"/>
      <c r="J32" s="2"/>
    </row>
    <row r="33" spans="1:10">
      <c r="A33" s="3" t="s">
        <v>13</v>
      </c>
      <c r="B33" s="3" t="s">
        <v>47</v>
      </c>
      <c r="C33" s="3"/>
      <c r="D33" s="3"/>
      <c r="E33" s="3"/>
      <c r="F33" s="2"/>
      <c r="G33" s="2">
        <v>2155.69</v>
      </c>
      <c r="H33" s="2"/>
      <c r="I33" s="2">
        <v>1651.53</v>
      </c>
      <c r="J33" s="2"/>
    </row>
    <row r="34" spans="1:10">
      <c r="A34" s="3" t="s">
        <v>14</v>
      </c>
      <c r="B34" s="3" t="s">
        <v>48</v>
      </c>
      <c r="C34" s="3"/>
      <c r="D34" s="3"/>
      <c r="E34" s="3"/>
      <c r="F34" s="3"/>
      <c r="G34" s="2">
        <v>269.45999999999998</v>
      </c>
      <c r="H34" s="2"/>
      <c r="I34" s="2">
        <v>1027.82</v>
      </c>
      <c r="J34" s="2"/>
    </row>
    <row r="35" spans="1:10">
      <c r="A35" s="3" t="s">
        <v>21</v>
      </c>
      <c r="B35" s="3"/>
      <c r="C35" s="3"/>
      <c r="D35" s="3"/>
      <c r="E35" s="3"/>
      <c r="F35" s="3" t="s">
        <v>142</v>
      </c>
      <c r="G35" s="2">
        <v>342.95</v>
      </c>
      <c r="H35" s="2"/>
      <c r="I35" s="2">
        <v>342.95</v>
      </c>
      <c r="J35" s="2"/>
    </row>
    <row r="36" spans="1:10">
      <c r="A36" s="3" t="s">
        <v>50</v>
      </c>
      <c r="B36" s="3" t="s">
        <v>51</v>
      </c>
      <c r="C36" s="3"/>
      <c r="D36" s="3"/>
      <c r="E36" s="3"/>
      <c r="F36" s="3"/>
      <c r="G36" s="2"/>
      <c r="H36" s="2"/>
      <c r="I36" s="2"/>
      <c r="J36" s="2"/>
    </row>
    <row r="37" spans="1:10">
      <c r="A37" s="2"/>
      <c r="B37" s="2"/>
      <c r="C37" s="2"/>
      <c r="D37" s="2"/>
      <c r="E37" s="2"/>
      <c r="F37" s="3" t="s">
        <v>143</v>
      </c>
      <c r="G37" s="2"/>
      <c r="H37" s="2"/>
      <c r="I37" s="8">
        <f>I14+G16-I18</f>
        <v>1787.62</v>
      </c>
      <c r="J37" s="2"/>
    </row>
    <row r="38" spans="1:10">
      <c r="A38" s="3" t="s">
        <v>53</v>
      </c>
      <c r="B38" s="3" t="s">
        <v>54</v>
      </c>
      <c r="C38" s="3"/>
      <c r="D38" s="3"/>
      <c r="E38" s="3"/>
      <c r="F38" s="3"/>
      <c r="G38" s="2"/>
      <c r="H38" s="2"/>
      <c r="I38" s="2">
        <v>-87.23</v>
      </c>
      <c r="J38" s="2"/>
    </row>
    <row r="39" spans="1:10">
      <c r="A39" s="3" t="s">
        <v>159</v>
      </c>
      <c r="B39" s="3"/>
      <c r="C39" s="3"/>
      <c r="D39" s="3"/>
      <c r="E39" s="3"/>
      <c r="F39" s="3" t="s">
        <v>160</v>
      </c>
      <c r="G39" s="2">
        <v>1224.8399999999999</v>
      </c>
      <c r="H39" s="2"/>
      <c r="I39" s="2">
        <v>1217.77</v>
      </c>
      <c r="J39" s="12"/>
    </row>
    <row r="41" spans="1:10">
      <c r="A41" s="1" t="s">
        <v>55</v>
      </c>
      <c r="F41" s="1" t="s">
        <v>146</v>
      </c>
      <c r="I41" s="1" t="s">
        <v>57</v>
      </c>
    </row>
    <row r="42" spans="1:10">
      <c r="A42" s="1" t="s">
        <v>56</v>
      </c>
      <c r="F42" s="1" t="s">
        <v>57</v>
      </c>
    </row>
    <row r="44" spans="1:10">
      <c r="A44" s="1" t="s">
        <v>147</v>
      </c>
      <c r="I44" s="1" t="s">
        <v>57</v>
      </c>
    </row>
    <row r="45" spans="1:10">
      <c r="A45" s="1" t="s">
        <v>56</v>
      </c>
      <c r="F45" s="1" t="s">
        <v>57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topLeftCell="A12" workbookViewId="0">
      <selection activeCell="F18" sqref="F18"/>
    </sheetView>
  </sheetViews>
  <sheetFormatPr defaultRowHeight="15"/>
  <cols>
    <col min="1" max="1" width="9.140625" style="1"/>
    <col min="2" max="2" width="0.140625" style="1" customWidth="1"/>
    <col min="3" max="3" width="9.140625" style="1" hidden="1" customWidth="1"/>
    <col min="4" max="4" width="0.140625" style="1" hidden="1" customWidth="1"/>
    <col min="5" max="5" width="14.7109375" style="1" hidden="1" customWidth="1"/>
    <col min="6" max="6" width="42" style="1" customWidth="1"/>
    <col min="7" max="7" width="15.140625" style="1" customWidth="1"/>
    <col min="8" max="8" width="9.140625" style="1" hidden="1" customWidth="1"/>
    <col min="9" max="9" width="15.5703125" style="1" customWidth="1"/>
    <col min="10" max="10" width="0.28515625" style="1" customWidth="1"/>
    <col min="11" max="16384" width="9.140625" style="1"/>
  </cols>
  <sheetData>
    <row r="1" spans="1:10" ht="15.75">
      <c r="A1" s="5" t="s">
        <v>164</v>
      </c>
    </row>
    <row r="2" spans="1:10">
      <c r="A2" s="1" t="s">
        <v>71</v>
      </c>
    </row>
    <row r="4" spans="1:10">
      <c r="A4" s="4" t="s">
        <v>1</v>
      </c>
    </row>
    <row r="6" spans="1:10">
      <c r="A6" s="1" t="s">
        <v>2</v>
      </c>
      <c r="B6" s="1" t="s">
        <v>3</v>
      </c>
      <c r="G6" s="1" t="s">
        <v>109</v>
      </c>
    </row>
    <row r="7" spans="1:10">
      <c r="A7" s="1" t="s">
        <v>5</v>
      </c>
      <c r="B7" s="1" t="s">
        <v>6</v>
      </c>
    </row>
    <row r="8" spans="1:10">
      <c r="A8" s="1" t="s">
        <v>7</v>
      </c>
      <c r="B8" s="1" t="s">
        <v>8</v>
      </c>
    </row>
    <row r="9" spans="1:10">
      <c r="A9" s="1" t="s">
        <v>9</v>
      </c>
      <c r="B9" s="1" t="s">
        <v>10</v>
      </c>
    </row>
    <row r="10" spans="1:10">
      <c r="A10" s="1" t="s">
        <v>11</v>
      </c>
      <c r="B10" s="1" t="s">
        <v>12</v>
      </c>
      <c r="G10" s="1" t="s">
        <v>118</v>
      </c>
    </row>
    <row r="11" spans="1:10">
      <c r="A11" s="1" t="s">
        <v>13</v>
      </c>
      <c r="F11" s="1" t="s">
        <v>117</v>
      </c>
      <c r="G11" s="1" t="s">
        <v>135</v>
      </c>
    </row>
    <row r="12" spans="1:10">
      <c r="J12" s="2"/>
    </row>
    <row r="13" spans="1:10">
      <c r="A13" s="2" t="s">
        <v>15</v>
      </c>
      <c r="B13" s="2" t="s">
        <v>16</v>
      </c>
      <c r="C13" s="2"/>
      <c r="D13" s="2"/>
      <c r="E13" s="2"/>
      <c r="F13" s="2"/>
      <c r="G13" s="2" t="s">
        <v>17</v>
      </c>
      <c r="H13" s="2"/>
      <c r="I13" s="2" t="s">
        <v>18</v>
      </c>
      <c r="J13" s="2"/>
    </row>
    <row r="14" spans="1:10">
      <c r="A14" s="2"/>
      <c r="B14" s="2"/>
      <c r="C14" s="2"/>
      <c r="D14" s="2"/>
      <c r="E14" s="2"/>
      <c r="F14" s="3" t="s">
        <v>167</v>
      </c>
      <c r="G14" s="2"/>
      <c r="H14" s="2"/>
      <c r="I14" s="2">
        <v>-891.12</v>
      </c>
      <c r="J14" s="2"/>
    </row>
    <row r="15" spans="1:10">
      <c r="A15" s="3" t="s">
        <v>19</v>
      </c>
      <c r="B15" s="3" t="s">
        <v>20</v>
      </c>
      <c r="C15" s="2"/>
      <c r="D15" s="2"/>
      <c r="E15" s="2"/>
      <c r="F15" s="2"/>
      <c r="G15" s="8">
        <f>G16+G17</f>
        <v>3216</v>
      </c>
      <c r="H15" s="2" t="e">
        <f>SUM(H16+#REF!+#REF!+#REF!+#REF!)</f>
        <v>#REF!</v>
      </c>
      <c r="I15" s="2">
        <f>I16+I17</f>
        <v>3187.8199999999997</v>
      </c>
      <c r="J15" s="2"/>
    </row>
    <row r="16" spans="1:10">
      <c r="A16" s="2" t="s">
        <v>2</v>
      </c>
      <c r="B16" s="2" t="s">
        <v>12</v>
      </c>
      <c r="C16" s="2"/>
      <c r="D16" s="2"/>
      <c r="E16" s="2"/>
      <c r="F16" s="2"/>
      <c r="G16" s="2">
        <v>3131.76</v>
      </c>
      <c r="H16" s="2"/>
      <c r="I16" s="2">
        <v>3103.58</v>
      </c>
      <c r="J16" s="2"/>
    </row>
    <row r="17" spans="1:10">
      <c r="A17" s="2" t="s">
        <v>11</v>
      </c>
      <c r="B17" s="2"/>
      <c r="C17" s="2"/>
      <c r="D17" s="2"/>
      <c r="E17" s="2"/>
      <c r="F17" s="2" t="s">
        <v>117</v>
      </c>
      <c r="G17" s="2">
        <v>84.24</v>
      </c>
      <c r="H17" s="2"/>
      <c r="I17" s="2">
        <v>84.24</v>
      </c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3" t="s">
        <v>23</v>
      </c>
      <c r="B19" s="3" t="s">
        <v>24</v>
      </c>
      <c r="C19" s="2"/>
      <c r="D19" s="2"/>
      <c r="E19" s="2"/>
      <c r="F19" s="2"/>
      <c r="G19" s="2">
        <f>SUM(G20+G27+G34+G35+G36)</f>
        <v>3131.7599999999998</v>
      </c>
      <c r="H19" s="2">
        <f>SUM(H20+H27+H34+H35+H36+H37)</f>
        <v>0</v>
      </c>
      <c r="I19" s="8">
        <f>SUM(I20+I27+I34+I35+I36+I37)</f>
        <v>2713.36</v>
      </c>
      <c r="J19" s="2"/>
    </row>
    <row r="20" spans="1:10">
      <c r="A20" s="3" t="s">
        <v>2</v>
      </c>
      <c r="B20" s="3" t="s">
        <v>25</v>
      </c>
      <c r="C20" s="3"/>
      <c r="D20" s="3"/>
      <c r="E20" s="3"/>
      <c r="F20" s="3"/>
      <c r="G20" s="2">
        <f>SUM(G23+G25)</f>
        <v>782.93999999999994</v>
      </c>
      <c r="H20" s="2"/>
      <c r="I20" s="8">
        <f>SUM(I23+I25)</f>
        <v>919.91000000000008</v>
      </c>
      <c r="J20" s="2"/>
    </row>
    <row r="21" spans="1:10">
      <c r="A21" s="3"/>
      <c r="B21" s="3" t="s">
        <v>26</v>
      </c>
      <c r="C21" s="3"/>
      <c r="D21" s="3"/>
      <c r="E21" s="3"/>
      <c r="F21" s="3"/>
      <c r="G21" s="2"/>
      <c r="H21" s="2"/>
      <c r="I21" s="2"/>
      <c r="J21" s="2"/>
    </row>
    <row r="22" spans="1:10">
      <c r="A22" s="3"/>
      <c r="B22" s="3" t="s">
        <v>27</v>
      </c>
      <c r="C22" s="3"/>
      <c r="D22" s="3"/>
      <c r="E22" s="3"/>
      <c r="F22" s="3"/>
      <c r="G22" s="2"/>
      <c r="H22" s="2"/>
      <c r="I22" s="2"/>
      <c r="J22" s="2"/>
    </row>
    <row r="23" spans="1:10">
      <c r="A23" s="2" t="s">
        <v>5</v>
      </c>
      <c r="B23" s="2" t="s">
        <v>28</v>
      </c>
      <c r="C23" s="2"/>
      <c r="D23" s="2"/>
      <c r="E23" s="2"/>
      <c r="F23" s="2"/>
      <c r="G23" s="2">
        <v>552.66</v>
      </c>
      <c r="H23" s="2">
        <v>490.92</v>
      </c>
      <c r="I23" s="2">
        <v>576.75</v>
      </c>
      <c r="J23" s="2"/>
    </row>
    <row r="24" spans="1:10">
      <c r="A24" s="2" t="s">
        <v>7</v>
      </c>
      <c r="B24" s="2" t="s">
        <v>29</v>
      </c>
      <c r="C24" s="2"/>
      <c r="D24" s="2"/>
      <c r="E24" s="2"/>
      <c r="F24" s="2"/>
      <c r="G24" s="2"/>
      <c r="H24" s="2"/>
      <c r="I24" s="2"/>
      <c r="J24" s="2"/>
    </row>
    <row r="25" spans="1:10">
      <c r="A25" s="2"/>
      <c r="B25" s="2" t="s">
        <v>30</v>
      </c>
      <c r="C25" s="2"/>
      <c r="D25" s="2"/>
      <c r="E25" s="2"/>
      <c r="F25" s="2"/>
      <c r="G25" s="2">
        <v>230.28</v>
      </c>
      <c r="H25" s="2"/>
      <c r="I25" s="8">
        <v>343.16</v>
      </c>
      <c r="J25" s="2"/>
    </row>
    <row r="26" spans="1:10">
      <c r="A26" s="3" t="s">
        <v>11</v>
      </c>
      <c r="B26" s="3" t="s">
        <v>31</v>
      </c>
      <c r="C26" s="3"/>
      <c r="D26" s="3"/>
      <c r="E26" s="3"/>
      <c r="F26" s="2"/>
      <c r="G26" s="2"/>
      <c r="H26" s="2"/>
      <c r="I26" s="2"/>
      <c r="J26" s="2"/>
    </row>
    <row r="27" spans="1:10">
      <c r="A27" s="3"/>
      <c r="B27" s="3" t="s">
        <v>32</v>
      </c>
      <c r="C27" s="3"/>
      <c r="D27" s="3"/>
      <c r="E27" s="3"/>
      <c r="F27" s="2"/>
      <c r="G27" s="2">
        <f>SUM(G28+G29+G30+G31+G32+G33)</f>
        <v>1307.97</v>
      </c>
      <c r="H27" s="2">
        <f t="shared" ref="H27:I27" si="0">SUM(H28+H29+H30+H31+H32+H33)</f>
        <v>0</v>
      </c>
      <c r="I27" s="2">
        <f t="shared" si="0"/>
        <v>657.02</v>
      </c>
      <c r="J27" s="2"/>
    </row>
    <row r="28" spans="1:10">
      <c r="A28" s="2" t="s">
        <v>33</v>
      </c>
      <c r="B28" s="2" t="s">
        <v>34</v>
      </c>
      <c r="C28" s="2"/>
      <c r="D28" s="2"/>
      <c r="E28" s="2"/>
      <c r="F28" s="2"/>
      <c r="G28" s="2">
        <v>128.94999999999999</v>
      </c>
      <c r="H28" s="2"/>
      <c r="I28" s="2">
        <v>64.48</v>
      </c>
      <c r="J28" s="2"/>
    </row>
    <row r="29" spans="1:10">
      <c r="A29" s="2" t="s">
        <v>35</v>
      </c>
      <c r="B29" s="2" t="s">
        <v>36</v>
      </c>
      <c r="C29" s="2"/>
      <c r="D29" s="2"/>
      <c r="E29" s="2"/>
      <c r="F29" s="2"/>
      <c r="G29" s="2">
        <v>128.94999999999999</v>
      </c>
      <c r="H29" s="2"/>
      <c r="I29" s="2">
        <v>73.38</v>
      </c>
      <c r="J29" s="2"/>
    </row>
    <row r="30" spans="1:10">
      <c r="A30" s="2" t="s">
        <v>37</v>
      </c>
      <c r="B30" s="2" t="s">
        <v>38</v>
      </c>
      <c r="C30" s="2"/>
      <c r="D30" s="2"/>
      <c r="E30" s="2"/>
      <c r="F30" s="2"/>
      <c r="G30" s="2">
        <v>128.94999999999999</v>
      </c>
      <c r="H30" s="2"/>
      <c r="I30" s="2">
        <v>67.72</v>
      </c>
      <c r="J30" s="2"/>
    </row>
    <row r="31" spans="1:10">
      <c r="A31" s="2" t="s">
        <v>39</v>
      </c>
      <c r="B31" s="2" t="s">
        <v>40</v>
      </c>
      <c r="C31" s="2"/>
      <c r="D31" s="2"/>
      <c r="E31" s="2"/>
      <c r="F31" s="2"/>
      <c r="G31" s="2">
        <v>921.12</v>
      </c>
      <c r="H31" s="2"/>
      <c r="I31" s="8">
        <v>451.44</v>
      </c>
      <c r="J31" s="2"/>
    </row>
    <row r="32" spans="1:10">
      <c r="A32" s="2" t="s">
        <v>41</v>
      </c>
      <c r="B32" s="2" t="s">
        <v>42</v>
      </c>
      <c r="C32" s="2"/>
      <c r="D32" s="2"/>
      <c r="E32" s="2"/>
      <c r="F32" s="2"/>
      <c r="G32" s="2"/>
      <c r="H32" s="2"/>
      <c r="I32" s="2"/>
      <c r="J32" s="2"/>
    </row>
    <row r="33" spans="1:10">
      <c r="A33" s="2" t="s">
        <v>43</v>
      </c>
      <c r="B33" s="2" t="s">
        <v>45</v>
      </c>
      <c r="C33" s="2"/>
      <c r="D33" s="2"/>
      <c r="E33" s="2"/>
      <c r="F33" s="2"/>
      <c r="G33" s="2"/>
      <c r="H33" s="2"/>
      <c r="I33" s="2"/>
      <c r="J33" s="2"/>
    </row>
    <row r="34" spans="1:10">
      <c r="A34" s="3" t="s">
        <v>13</v>
      </c>
      <c r="B34" s="3" t="s">
        <v>47</v>
      </c>
      <c r="C34" s="3"/>
      <c r="D34" s="3"/>
      <c r="E34" s="3"/>
      <c r="F34" s="2"/>
      <c r="G34" s="2">
        <v>810.58</v>
      </c>
      <c r="H34" s="2"/>
      <c r="I34" s="8">
        <v>621</v>
      </c>
      <c r="J34" s="2"/>
    </row>
    <row r="35" spans="1:10">
      <c r="A35" s="3" t="s">
        <v>14</v>
      </c>
      <c r="B35" s="3" t="s">
        <v>48</v>
      </c>
      <c r="C35" s="3"/>
      <c r="D35" s="3"/>
      <c r="E35" s="3"/>
      <c r="F35" s="3"/>
      <c r="G35" s="2">
        <v>101.32</v>
      </c>
      <c r="H35" s="2"/>
      <c r="I35" s="2">
        <v>386.48</v>
      </c>
      <c r="J35" s="2"/>
    </row>
    <row r="36" spans="1:10">
      <c r="A36" s="3" t="s">
        <v>21</v>
      </c>
      <c r="B36" s="3" t="s">
        <v>49</v>
      </c>
      <c r="C36" s="3"/>
      <c r="D36" s="3"/>
      <c r="E36" s="3"/>
      <c r="F36" s="3" t="s">
        <v>142</v>
      </c>
      <c r="G36" s="2">
        <v>128.94999999999999</v>
      </c>
      <c r="H36" s="2"/>
      <c r="I36" s="2">
        <v>128.94999999999999</v>
      </c>
      <c r="J36" s="2"/>
    </row>
    <row r="37" spans="1:10">
      <c r="A37" s="3" t="s">
        <v>50</v>
      </c>
      <c r="B37" s="3" t="s">
        <v>51</v>
      </c>
      <c r="C37" s="3"/>
      <c r="D37" s="3"/>
      <c r="E37" s="3"/>
      <c r="F37" s="3"/>
      <c r="G37" s="2"/>
      <c r="H37" s="2"/>
      <c r="I37" s="2"/>
      <c r="J37" s="2"/>
    </row>
    <row r="38" spans="1:10">
      <c r="A38" s="2"/>
      <c r="B38" s="2"/>
      <c r="C38" s="2"/>
      <c r="D38" s="2"/>
      <c r="E38" s="2"/>
      <c r="F38" s="3" t="s">
        <v>143</v>
      </c>
      <c r="G38" s="2"/>
      <c r="H38" s="2"/>
      <c r="I38" s="2">
        <f>I14+G16-I19</f>
        <v>-472.7199999999998</v>
      </c>
      <c r="J38" s="2"/>
    </row>
    <row r="39" spans="1:10">
      <c r="A39" s="3" t="s">
        <v>53</v>
      </c>
      <c r="B39" s="3" t="s">
        <v>54</v>
      </c>
      <c r="C39" s="3"/>
      <c r="D39" s="3"/>
      <c r="E39" s="3"/>
      <c r="F39" s="3"/>
      <c r="G39" s="2"/>
      <c r="H39" s="2"/>
      <c r="I39" s="2">
        <v>-717.64</v>
      </c>
      <c r="J39" s="2"/>
    </row>
    <row r="40" spans="1:10">
      <c r="A40" s="3" t="s">
        <v>159</v>
      </c>
      <c r="B40" s="2"/>
      <c r="C40" s="2"/>
      <c r="D40" s="2"/>
      <c r="E40" s="2"/>
      <c r="F40" s="3" t="s">
        <v>160</v>
      </c>
      <c r="G40" s="2">
        <v>440.64</v>
      </c>
      <c r="H40" s="2"/>
      <c r="I40" s="2">
        <v>399.97</v>
      </c>
    </row>
    <row r="43" spans="1:10">
      <c r="A43" s="1" t="s">
        <v>55</v>
      </c>
      <c r="F43" s="1" t="s">
        <v>146</v>
      </c>
      <c r="I43" s="1" t="s">
        <v>152</v>
      </c>
    </row>
    <row r="44" spans="1:10">
      <c r="A44" s="1" t="s">
        <v>56</v>
      </c>
      <c r="F44" s="1" t="s">
        <v>57</v>
      </c>
    </row>
    <row r="46" spans="1:10">
      <c r="A46" s="1" t="s">
        <v>147</v>
      </c>
      <c r="I46" s="1" t="s">
        <v>152</v>
      </c>
    </row>
    <row r="47" spans="1:10">
      <c r="A47" s="1" t="s">
        <v>56</v>
      </c>
      <c r="F47" s="1" t="s">
        <v>57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37</vt:i4>
      </vt:variant>
    </vt:vector>
  </HeadingPairs>
  <TitlesOfParts>
    <vt:vector size="37" baseType="lpstr">
      <vt:lpstr>Zvejnieku 14</vt:lpstr>
      <vt:lpstr>Celtnieku 4</vt:lpstr>
      <vt:lpstr>Celtnieku 4a</vt:lpstr>
      <vt:lpstr>Zvejnieku 16</vt:lpstr>
      <vt:lpstr>Zvejnieku 18</vt:lpstr>
      <vt:lpstr>Strauta 3</vt:lpstr>
      <vt:lpstr>Strauta 6</vt:lpstr>
      <vt:lpstr>Strauta 8</vt:lpstr>
      <vt:lpstr>Strauta 15.17</vt:lpstr>
      <vt:lpstr>Strauta 17</vt:lpstr>
      <vt:lpstr>Kosmonautu 2</vt:lpstr>
      <vt:lpstr>Kosmonautu 5</vt:lpstr>
      <vt:lpstr>Kosmonautu 6</vt:lpstr>
      <vt:lpstr>Kosmonautu 7</vt:lpstr>
      <vt:lpstr>Kosmonautu 8</vt:lpstr>
      <vt:lpstr>Kosmonautu 9</vt:lpstr>
      <vt:lpstr>Kosmonautu 10</vt:lpstr>
      <vt:lpstr>Kosmonautu 11</vt:lpstr>
      <vt:lpstr>Kosmonautu 13</vt:lpstr>
      <vt:lpstr>Kosmonautu 16</vt:lpstr>
      <vt:lpstr>Kosmonautu 20</vt:lpstr>
      <vt:lpstr>Miera 7</vt:lpstr>
      <vt:lpstr>Miera 12</vt:lpstr>
      <vt:lpstr>Selgas 3</vt:lpstr>
      <vt:lpstr>Selgas 16</vt:lpstr>
      <vt:lpstr>Selgas 31</vt:lpstr>
      <vt:lpstr>Jūras 2</vt:lpstr>
      <vt:lpstr>Jūras 5</vt:lpstr>
      <vt:lpstr>Jūras 7</vt:lpstr>
      <vt:lpstr>Fabrikas māja</vt:lpstr>
      <vt:lpstr>Lakšas</vt:lpstr>
      <vt:lpstr>Jaunciemi</vt:lpstr>
      <vt:lpstr>Talsu 12</vt:lpstr>
      <vt:lpstr>Torņa 5</vt:lpstr>
      <vt:lpstr>Plūdoņa 8</vt:lpstr>
      <vt:lpstr>Plūdoņa 10</vt:lpstr>
      <vt:lpstr>Dravas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Dzku_user</dc:creator>
  <cp:lastModifiedBy>Dzku_user</cp:lastModifiedBy>
  <cp:lastPrinted>2017-03-21T08:35:11Z</cp:lastPrinted>
  <dcterms:created xsi:type="dcterms:W3CDTF">2013-09-26T05:56:13Z</dcterms:created>
  <dcterms:modified xsi:type="dcterms:W3CDTF">2017-03-21T08:55:16Z</dcterms:modified>
</cp:coreProperties>
</file>